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ƯƠNG\năm 2024\ma túy\báo cáo đột xuất\kế hoạch rà soat ng nghien\"/>
    </mc:Choice>
  </mc:AlternateContent>
  <xr:revisionPtr revIDLastSave="0" documentId="13_ncr:1_{A5F3DDC3-F977-49C2-82AD-B13904CF2D48}" xr6:coauthVersionLast="47" xr6:coauthVersionMax="47" xr10:uidLastSave="{00000000-0000-0000-0000-000000000000}"/>
  <bookViews>
    <workbookView xWindow="-108" yWindow="-108" windowWidth="23256" windowHeight="12456" activeTab="3" xr2:uid="{27732AC7-37AF-4FA2-97AF-C086CA2175D4}"/>
  </bookViews>
  <sheets>
    <sheet name="Sheet1" sheetId="1" r:id="rId1"/>
    <sheet name="Sheet2" sheetId="2" r:id="rId2"/>
    <sheet name="Sheet6" sheetId="6" r:id="rId3"/>
    <sheet name="Sheet9" sheetId="10" r:id="rId4"/>
    <sheet name="Sheet7" sheetId="8" r:id="rId5"/>
    <sheet name="Sheet4" sheetId="4" r:id="rId6"/>
    <sheet name="Sheet3" sheetId="3" r:id="rId7"/>
    <sheet name="Sheet5" sheetId="7" r:id="rId8"/>
    <sheet name="Sheet8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4" i="4" l="1"/>
  <c r="B54" i="4"/>
  <c r="E5" i="10" l="1"/>
  <c r="E6" i="10"/>
  <c r="E7" i="10"/>
  <c r="E8" i="10"/>
  <c r="E9" i="10"/>
  <c r="E10" i="10"/>
  <c r="E11" i="10"/>
  <c r="E12" i="10"/>
  <c r="E13" i="10"/>
  <c r="E14" i="10"/>
  <c r="E4" i="10"/>
  <c r="C51" i="4"/>
  <c r="B51" i="4"/>
  <c r="D44" i="4"/>
  <c r="BP6" i="3" l="1"/>
  <c r="BP7" i="3"/>
  <c r="BP8" i="3"/>
  <c r="BP9" i="3"/>
  <c r="BV9" i="3" s="1"/>
  <c r="BP10" i="3"/>
  <c r="BP11" i="3"/>
  <c r="BP12" i="3"/>
  <c r="BP13" i="3"/>
  <c r="BV13" i="3" s="1"/>
  <c r="BP14" i="3"/>
  <c r="BP15" i="3"/>
  <c r="BP16" i="3"/>
  <c r="BV16" i="3" s="1"/>
  <c r="BP17" i="3"/>
  <c r="BP18" i="3"/>
  <c r="BP19" i="3"/>
  <c r="BP20" i="3"/>
  <c r="BP21" i="3"/>
  <c r="BP5" i="3"/>
  <c r="BO6" i="3"/>
  <c r="BO7" i="3"/>
  <c r="BO8" i="3"/>
  <c r="BO9" i="3"/>
  <c r="BO10" i="3"/>
  <c r="BO11" i="3"/>
  <c r="BO12" i="3"/>
  <c r="BO13" i="3"/>
  <c r="BO14" i="3"/>
  <c r="BO15" i="3"/>
  <c r="BO16" i="3"/>
  <c r="BO17" i="3"/>
  <c r="BO18" i="3"/>
  <c r="BO19" i="3"/>
  <c r="BO20" i="3"/>
  <c r="BO21" i="3"/>
  <c r="BO5" i="3"/>
  <c r="BG22" i="3"/>
  <c r="BH22" i="3"/>
  <c r="BI22" i="3"/>
  <c r="BJ22" i="3"/>
  <c r="BK22" i="3"/>
  <c r="BL22" i="3"/>
  <c r="BM22" i="3"/>
  <c r="BN22" i="3"/>
  <c r="C49" i="4"/>
  <c r="B49" i="4"/>
  <c r="D40" i="4"/>
  <c r="D41" i="4"/>
  <c r="D42" i="4"/>
  <c r="D43" i="4"/>
  <c r="D39" i="4"/>
  <c r="BV11" i="3"/>
  <c r="BV12" i="3"/>
  <c r="BV15" i="3"/>
  <c r="BV18" i="3"/>
  <c r="BE22" i="3"/>
  <c r="BF22" i="3"/>
  <c r="C47" i="4"/>
  <c r="B47" i="4"/>
  <c r="D38" i="4" l="1"/>
  <c r="D37" i="4"/>
  <c r="BV6" i="3"/>
  <c r="BV21" i="3" l="1"/>
  <c r="C53" i="4"/>
  <c r="B53" i="4"/>
  <c r="D36" i="4"/>
  <c r="D35" i="4"/>
  <c r="H23" i="7" l="1"/>
  <c r="O23" i="7"/>
  <c r="N23" i="7"/>
  <c r="M23" i="7"/>
  <c r="BO22" i="3"/>
  <c r="AI5" i="3"/>
  <c r="AJ6" i="3"/>
  <c r="AJ7" i="3"/>
  <c r="AJ8" i="3"/>
  <c r="AJ9" i="3"/>
  <c r="AJ10" i="3"/>
  <c r="AJ11" i="3"/>
  <c r="AJ12" i="3"/>
  <c r="AJ13" i="3"/>
  <c r="AJ14" i="3"/>
  <c r="AJ15" i="3"/>
  <c r="AJ16" i="3"/>
  <c r="AJ17" i="3"/>
  <c r="AL17" i="3" s="1"/>
  <c r="BS17" i="3" s="1"/>
  <c r="AJ18" i="3"/>
  <c r="AL18" i="3" s="1"/>
  <c r="BS18" i="3" s="1"/>
  <c r="AJ19" i="3"/>
  <c r="AL19" i="3" s="1"/>
  <c r="BS19" i="3" s="1"/>
  <c r="AJ20" i="3"/>
  <c r="AL20" i="3" s="1"/>
  <c r="BS20" i="3" s="1"/>
  <c r="AJ21" i="3"/>
  <c r="AL21" i="3" s="1"/>
  <c r="BS21" i="3" s="1"/>
  <c r="AI6" i="3"/>
  <c r="BQ6" i="3" s="1"/>
  <c r="AI7" i="3"/>
  <c r="BQ7" i="3" s="1"/>
  <c r="AI8" i="3"/>
  <c r="BQ8" i="3" s="1"/>
  <c r="AI9" i="3"/>
  <c r="BQ9" i="3" s="1"/>
  <c r="AI10" i="3"/>
  <c r="BQ10" i="3" s="1"/>
  <c r="AI11" i="3"/>
  <c r="BQ11" i="3" s="1"/>
  <c r="AI12" i="3"/>
  <c r="BQ12" i="3" s="1"/>
  <c r="AI13" i="3"/>
  <c r="BQ13" i="3" s="1"/>
  <c r="AI14" i="3"/>
  <c r="BQ14" i="3" s="1"/>
  <c r="AI15" i="3"/>
  <c r="BQ15" i="3" s="1"/>
  <c r="AI16" i="3"/>
  <c r="BQ16" i="3" s="1"/>
  <c r="AI17" i="3"/>
  <c r="BQ17" i="3" s="1"/>
  <c r="AI18" i="3"/>
  <c r="BQ18" i="3" s="1"/>
  <c r="AI19" i="3"/>
  <c r="BQ19" i="3" s="1"/>
  <c r="AI20" i="3"/>
  <c r="BQ20" i="3" s="1"/>
  <c r="AI21" i="3"/>
  <c r="BQ21" i="3" s="1"/>
  <c r="AL6" i="3"/>
  <c r="BS6" i="3" s="1"/>
  <c r="AL7" i="3"/>
  <c r="BS7" i="3" s="1"/>
  <c r="AL8" i="3"/>
  <c r="BS8" i="3" s="1"/>
  <c r="AL9" i="3"/>
  <c r="BS9" i="3" s="1"/>
  <c r="AL10" i="3"/>
  <c r="BS10" i="3" s="1"/>
  <c r="AL11" i="3"/>
  <c r="BS11" i="3" s="1"/>
  <c r="AL12" i="3"/>
  <c r="BS12" i="3" s="1"/>
  <c r="AL13" i="3"/>
  <c r="BS13" i="3" s="1"/>
  <c r="AL14" i="3"/>
  <c r="BS14" i="3" s="1"/>
  <c r="AL15" i="3"/>
  <c r="BS15" i="3" s="1"/>
  <c r="AL16" i="3"/>
  <c r="BS16" i="3" s="1"/>
  <c r="AM22" i="3"/>
  <c r="AN22" i="3"/>
  <c r="AO22" i="3"/>
  <c r="AP22" i="3"/>
  <c r="AQ22" i="3"/>
  <c r="AR22" i="3"/>
  <c r="AS22" i="3"/>
  <c r="AT22" i="3"/>
  <c r="AU22" i="3"/>
  <c r="AV22" i="3"/>
  <c r="AW22" i="3"/>
  <c r="AX22" i="3"/>
  <c r="AY22" i="3"/>
  <c r="AZ22" i="3"/>
  <c r="BA22" i="3"/>
  <c r="BB22" i="3"/>
  <c r="BC22" i="3"/>
  <c r="BD22" i="3"/>
  <c r="D32" i="4"/>
  <c r="D33" i="4"/>
  <c r="D34" i="4"/>
  <c r="AJ5" i="3"/>
  <c r="BV5" i="3" l="1"/>
  <c r="BP22" i="3"/>
  <c r="BQ5" i="3"/>
  <c r="BV22" i="3" l="1"/>
  <c r="C48" i="4"/>
  <c r="B48" i="4"/>
  <c r="D31" i="4"/>
  <c r="D30" i="4"/>
  <c r="C50" i="4" l="1"/>
  <c r="B50" i="4"/>
  <c r="D29" i="4"/>
  <c r="D28" i="4"/>
  <c r="D27" i="4" l="1"/>
  <c r="D26" i="4"/>
  <c r="D25" i="4"/>
  <c r="D24" i="4"/>
  <c r="AK16" i="3"/>
  <c r="BR16" i="3" s="1"/>
  <c r="BT16" i="3" s="1"/>
  <c r="BU16" i="3" s="1"/>
  <c r="AK21" i="3"/>
  <c r="BR21" i="3" s="1"/>
  <c r="BT21" i="3" s="1"/>
  <c r="BU21" i="3" s="1"/>
  <c r="D23" i="4"/>
  <c r="D22" i="4"/>
  <c r="AK6" i="3"/>
  <c r="BR6" i="3" s="1"/>
  <c r="AK7" i="3"/>
  <c r="BR7" i="3" s="1"/>
  <c r="BT7" i="3" s="1"/>
  <c r="BU7" i="3" s="1"/>
  <c r="AK8" i="3"/>
  <c r="BR8" i="3" s="1"/>
  <c r="BT8" i="3" s="1"/>
  <c r="BU8" i="3" s="1"/>
  <c r="AK10" i="3"/>
  <c r="BR10" i="3" s="1"/>
  <c r="AK12" i="3"/>
  <c r="BR12" i="3" s="1"/>
  <c r="BT12" i="3" s="1"/>
  <c r="BU12" i="3" s="1"/>
  <c r="AK13" i="3"/>
  <c r="BR13" i="3" s="1"/>
  <c r="BT13" i="3" s="1"/>
  <c r="BU13" i="3" s="1"/>
  <c r="AK15" i="3"/>
  <c r="BR15" i="3" s="1"/>
  <c r="BT15" i="3" s="1"/>
  <c r="BU15" i="3" s="1"/>
  <c r="AK17" i="3"/>
  <c r="BR17" i="3" s="1"/>
  <c r="BT17" i="3" s="1"/>
  <c r="BU17" i="3" s="1"/>
  <c r="AK20" i="3"/>
  <c r="BR20" i="3" s="1"/>
  <c r="M22" i="3"/>
  <c r="N22" i="3"/>
  <c r="O22" i="3"/>
  <c r="P22" i="3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3" i="4"/>
  <c r="BT10" i="3" l="1"/>
  <c r="BU10" i="3" s="1"/>
  <c r="BT20" i="3"/>
  <c r="BU20" i="3" s="1"/>
  <c r="BT6" i="3"/>
  <c r="BU6" i="3" s="1"/>
  <c r="AK11" i="3"/>
  <c r="BR11" i="3" s="1"/>
  <c r="AK14" i="3"/>
  <c r="BR14" i="3" s="1"/>
  <c r="AK9" i="3"/>
  <c r="BR9" i="3" s="1"/>
  <c r="BT9" i="3" s="1"/>
  <c r="BU9" i="3" s="1"/>
  <c r="D47" i="4"/>
  <c r="AK18" i="3"/>
  <c r="BR18" i="3" s="1"/>
  <c r="BT18" i="3" s="1"/>
  <c r="BU18" i="3" s="1"/>
  <c r="AK19" i="3"/>
  <c r="BR19" i="3" s="1"/>
  <c r="N23" i="2"/>
  <c r="L23" i="2"/>
  <c r="M23" i="2"/>
  <c r="AL5" i="3"/>
  <c r="BS5" i="3" s="1"/>
  <c r="AK5" i="3"/>
  <c r="BR5" i="3" s="1"/>
  <c r="C22" i="3"/>
  <c r="D22" i="3"/>
  <c r="E22" i="3"/>
  <c r="F22" i="3"/>
  <c r="G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L22" i="3"/>
  <c r="K22" i="3"/>
  <c r="J22" i="3"/>
  <c r="I22" i="3"/>
  <c r="H22" i="3"/>
  <c r="AJ6" i="1"/>
  <c r="AJ7" i="1"/>
  <c r="AJ8" i="1"/>
  <c r="AJ9" i="1"/>
  <c r="AK9" i="1" s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5" i="1"/>
  <c r="AI6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5" i="1"/>
  <c r="AF22" i="1"/>
  <c r="AE22" i="1"/>
  <c r="AD22" i="1"/>
  <c r="AG22" i="1"/>
  <c r="AH22" i="1"/>
  <c r="AK6" i="1"/>
  <c r="AK7" i="1"/>
  <c r="AK8" i="1"/>
  <c r="AK10" i="1"/>
  <c r="AK11" i="1"/>
  <c r="AK12" i="1"/>
  <c r="AK14" i="1"/>
  <c r="AK15" i="1"/>
  <c r="AK16" i="1"/>
  <c r="AK17" i="1"/>
  <c r="AK18" i="1"/>
  <c r="AK19" i="1"/>
  <c r="AK20" i="1"/>
  <c r="AK21" i="1"/>
  <c r="X22" i="1"/>
  <c r="Y22" i="1"/>
  <c r="Z22" i="1"/>
  <c r="AA22" i="1"/>
  <c r="AB22" i="1"/>
  <c r="AC22" i="1"/>
  <c r="T22" i="1"/>
  <c r="U22" i="1"/>
  <c r="V22" i="1"/>
  <c r="W22" i="1"/>
  <c r="N22" i="1"/>
  <c r="F22" i="1"/>
  <c r="G22" i="1"/>
  <c r="H22" i="1"/>
  <c r="I22" i="1"/>
  <c r="J22" i="1"/>
  <c r="K22" i="1"/>
  <c r="L22" i="1"/>
  <c r="M22" i="1"/>
  <c r="O22" i="1"/>
  <c r="P22" i="1"/>
  <c r="Q22" i="1"/>
  <c r="R22" i="1"/>
  <c r="S22" i="1"/>
  <c r="E22" i="1"/>
  <c r="BT5" i="3" l="1"/>
  <c r="BU5" i="3" s="1"/>
  <c r="BT19" i="3"/>
  <c r="BU19" i="3" s="1"/>
  <c r="BT14" i="3"/>
  <c r="BU14" i="3" s="1"/>
  <c r="BT11" i="3"/>
  <c r="BU11" i="3" s="1"/>
  <c r="AK22" i="3"/>
  <c r="BR22" i="3" s="1"/>
  <c r="AL22" i="3"/>
  <c r="BS22" i="3" s="1"/>
  <c r="AJ22" i="3"/>
  <c r="AI22" i="3"/>
  <c r="AK13" i="1"/>
  <c r="AK5" i="1"/>
  <c r="AI22" i="1"/>
  <c r="AJ22" i="1"/>
  <c r="BT22" i="3" l="1"/>
  <c r="BU22" i="3" s="1"/>
  <c r="BQ22" i="3"/>
  <c r="AJ34" i="3"/>
  <c r="AK22" i="1"/>
</calcChain>
</file>

<file path=xl/sharedStrings.xml><?xml version="1.0" encoding="utf-8"?>
<sst xmlns="http://schemas.openxmlformats.org/spreadsheetml/2006/main" count="646" uniqueCount="174">
  <si>
    <t>STT</t>
  </si>
  <si>
    <t>Đơn vị</t>
  </si>
  <si>
    <t>Tổng</t>
  </si>
  <si>
    <t>Bình Mỹ</t>
  </si>
  <si>
    <t>Đồn Xá</t>
  </si>
  <si>
    <t>Đồng Du</t>
  </si>
  <si>
    <t>Tràng An</t>
  </si>
  <si>
    <t>Bình Nghĩa</t>
  </si>
  <si>
    <t>An Đổ</t>
  </si>
  <si>
    <t>Tiêu Động</t>
  </si>
  <si>
    <t>Trung Lương</t>
  </si>
  <si>
    <t>An Lão</t>
  </si>
  <si>
    <t>La Sơn</t>
  </si>
  <si>
    <t>Bối Cầu</t>
  </si>
  <si>
    <t>Bồ Đề</t>
  </si>
  <si>
    <t>Hưng Công</t>
  </si>
  <si>
    <t>An Nội</t>
  </si>
  <si>
    <t>Vũ Bản</t>
  </si>
  <si>
    <t>An Ninh</t>
  </si>
  <si>
    <t>Ngọc Lũ</t>
  </si>
  <si>
    <t>CÁN BỘ LẬP DANH SÁCH</t>
  </si>
  <si>
    <t>Nguyễn Thị Hương</t>
  </si>
  <si>
    <t>BẢNG TỔNG HỢP TỔNG KẾT QUẢ TEST MA TÚY</t>
  </si>
  <si>
    <t xml:space="preserve"> +</t>
  </si>
  <si>
    <t xml:space="preserve">  - </t>
  </si>
  <si>
    <t xml:space="preserve"> -</t>
  </si>
  <si>
    <t>Ghi chú:</t>
  </si>
  <si>
    <t xml:space="preserve"> - Tính đến ngày 30/10/2024 có 05 người sử dụng trái phép chất ma túy. </t>
  </si>
  <si>
    <t xml:space="preserve"> - Báo cáo sáng ngày 11/11/2024 gửi CAT là 43 người sử dụng trái phép chất ma túy.</t>
  </si>
  <si>
    <t xml:space="preserve"> - Còn 08 đối tượng test dương tính nhưng chưa lập hồ sơ và nhập lên phần mềm, sẽ báo cáo CAT sau</t>
  </si>
  <si>
    <t xml:space="preserve"> - </t>
  </si>
  <si>
    <t>Ngày 12/11</t>
  </si>
  <si>
    <t>Ngày 13/11</t>
  </si>
  <si>
    <t>Bình Lục, ngày 14 tháng 11 năm 2024</t>
  </si>
  <si>
    <t>TEST</t>
  </si>
  <si>
    <t>CNBB</t>
  </si>
  <si>
    <t xml:space="preserve">Án </t>
  </si>
  <si>
    <t>Đội</t>
  </si>
  <si>
    <t>Ngày 14/11</t>
  </si>
  <si>
    <t>Tính đến
 hết 14/11</t>
  </si>
  <si>
    <t>SL</t>
  </si>
  <si>
    <t>Số +</t>
  </si>
  <si>
    <t>BẢNG PHÂN CÔNG CHỈ TIÊU TỪ NGÀY 15/11/2024 ĐẾN NGÀY 29/11/2024</t>
  </si>
  <si>
    <t xml:space="preserve">NVCB </t>
  </si>
  <si>
    <t>Kiểm tra, hướng dẫn,
 đôn đốc, phối hợp</t>
  </si>
  <si>
    <t>Test</t>
  </si>
  <si>
    <t>Methadone</t>
  </si>
  <si>
    <t>1/10</t>
  </si>
  <si>
    <t>2/5</t>
  </si>
  <si>
    <t>0/1</t>
  </si>
  <si>
    <t>0/2</t>
  </si>
  <si>
    <t>0/4</t>
  </si>
  <si>
    <t>1/1</t>
  </si>
  <si>
    <t>Điểm bán lẻ 
(khởi tố)</t>
  </si>
  <si>
    <t>Bổ sung Điểm
 bán lẻ (khởi tố)</t>
  </si>
  <si>
    <t>Triệt xóa điểm 
phức tạp</t>
  </si>
  <si>
    <t>Triệt xóa 
điểm nguy cơ</t>
  </si>
  <si>
    <t>0/1 (ST)</t>
  </si>
  <si>
    <t>2/2</t>
  </si>
  <si>
    <t>Ngày</t>
  </si>
  <si>
    <t>5/10</t>
  </si>
  <si>
    <t>15/15</t>
  </si>
  <si>
    <t>4/4</t>
  </si>
  <si>
    <t>1/5</t>
  </si>
  <si>
    <t>Tỷ lệ %</t>
  </si>
  <si>
    <t>1/2</t>
  </si>
  <si>
    <t>4/5</t>
  </si>
  <si>
    <t>6/8</t>
  </si>
  <si>
    <t>18/30</t>
  </si>
  <si>
    <t>12/8</t>
  </si>
  <si>
    <t>Giải nghi số người nghi nghiện</t>
  </si>
  <si>
    <t>Xác định chất ma túy trong cơ thể</t>
  </si>
  <si>
    <t>Xác định tình trạng nghiện</t>
  </si>
  <si>
    <t>Lập hồ sơ CNBB</t>
  </si>
  <si>
    <t>Bổ sung ĐT bán lẻ</t>
  </si>
  <si>
    <t>Bắt khởi tố ĐT bán lẻ</t>
  </si>
  <si>
    <t>Triệt xóa điểm phức tạp</t>
  </si>
  <si>
    <t>Bắt, khởi tố trong diện sưu tra, hiềm nghi</t>
  </si>
  <si>
    <t>CAT giao</t>
  </si>
  <si>
    <t>Kết quả</t>
  </si>
  <si>
    <t>Ghi chú</t>
  </si>
  <si>
    <t>Bắt khởi tố</t>
  </si>
  <si>
    <t>Lập hồ sơ người sử dụng TPCMT</t>
  </si>
  <si>
    <t>Xác minh, giải quyết điểm nguy cơ</t>
  </si>
  <si>
    <t>danh sách TEST trong báo cáo hàng ngày</t>
  </si>
  <si>
    <t>3/10</t>
  </si>
  <si>
    <t>Tỷ lệ +</t>
  </si>
  <si>
    <t>CAH giao</t>
  </si>
  <si>
    <t>6/10</t>
  </si>
  <si>
    <t>3/3</t>
  </si>
  <si>
    <t>8/8</t>
  </si>
  <si>
    <t>Tính đến ngày 29/11/2024</t>
  </si>
  <si>
    <t>7/10</t>
  </si>
  <si>
    <t>16/15</t>
  </si>
  <si>
    <t>7/8</t>
  </si>
  <si>
    <t>2/1</t>
  </si>
  <si>
    <t>7/5</t>
  </si>
  <si>
    <t>10/8</t>
  </si>
  <si>
    <t>4/2</t>
  </si>
  <si>
    <t>122/165</t>
  </si>
  <si>
    <t>40/36</t>
  </si>
  <si>
    <t>3/4</t>
  </si>
  <si>
    <t>1/1 (HN)</t>
  </si>
  <si>
    <t>Tính đến
 hết 29/11</t>
  </si>
  <si>
    <t>BẢNG TỔNG HỢP TỔNG KẾT QUẢ TEST MA TÚY TỪ NGÀY 15/10/2024 ĐẾN 15/12/2024</t>
  </si>
  <si>
    <t>Từ 15/11
 đến 29/11</t>
  </si>
  <si>
    <t>01 (ST)</t>
  </si>
  <si>
    <t>01 (ST);
 01 (HN)</t>
  </si>
  <si>
    <t>BẢNG PHÂN CÔNG CHỈ TIÊU TỪ NGÀY 01/12/2024 ĐẾN NGÀY 14/12/2024</t>
  </si>
  <si>
    <t>01 (HN)</t>
  </si>
  <si>
    <t>Thiếu tá Trần Phan Hồng Hải</t>
  </si>
  <si>
    <t>KT. TRƯỞNG CÔNG AN HUYỆN</t>
  </si>
  <si>
    <t>PHÓ TRƯỞNG CÔNG AN HUYỆN</t>
  </si>
  <si>
    <t>Xác định
 tình trạng nghiện</t>
  </si>
  <si>
    <t>0/3</t>
  </si>
  <si>
    <t>0/6</t>
  </si>
  <si>
    <t>1/4</t>
  </si>
  <si>
    <t>0/8</t>
  </si>
  <si>
    <t>1/3</t>
  </si>
  <si>
    <t>0/5</t>
  </si>
  <si>
    <t>0/7</t>
  </si>
  <si>
    <t>0/16</t>
  </si>
  <si>
    <t>6/13</t>
  </si>
  <si>
    <t>2/4</t>
  </si>
  <si>
    <t>10/10</t>
  </si>
  <si>
    <t>1/13</t>
  </si>
  <si>
    <t>Bình Lục, ngày 09 tháng 12 năm 2024</t>
  </si>
  <si>
    <t>BẢNG PHÂN CÔNG CHỈ TIÊU TỪ NGÀY 01/12/2024 ĐẾN NGÀY 15/12/2024</t>
  </si>
  <si>
    <t>Tính đến ngày 09/12/2024</t>
  </si>
  <si>
    <t>6/12</t>
  </si>
  <si>
    <t>8/13</t>
  </si>
  <si>
    <t>2/3</t>
  </si>
  <si>
    <t>6/3</t>
  </si>
  <si>
    <t>11/20</t>
  </si>
  <si>
    <t>43/100</t>
  </si>
  <si>
    <t>Bình Lục, ngày 13 tháng 12 năm 2024</t>
  </si>
  <si>
    <t>người 
sử dụng</t>
  </si>
  <si>
    <t>5/5</t>
  </si>
  <si>
    <t>BẢNG PHÂN CÔNG CHỈ TIÊU TỪ NGÀY 15/11/2024 ĐẾN NGÀY 14/12/2024</t>
  </si>
  <si>
    <t>13/22</t>
  </si>
  <si>
    <t>8/14</t>
  </si>
  <si>
    <t>5/13</t>
  </si>
  <si>
    <t>6/16</t>
  </si>
  <si>
    <t>23/28</t>
  </si>
  <si>
    <t>9/11</t>
  </si>
  <si>
    <t>3/9</t>
  </si>
  <si>
    <t>11/11</t>
  </si>
  <si>
    <t>3/8</t>
  </si>
  <si>
    <t>10/11</t>
  </si>
  <si>
    <t>16/21</t>
  </si>
  <si>
    <t>3/6</t>
  </si>
  <si>
    <t>1/16</t>
  </si>
  <si>
    <t>29/50</t>
  </si>
  <si>
    <t>165/265</t>
  </si>
  <si>
    <t>3/5</t>
  </si>
  <si>
    <t>4/3</t>
  </si>
  <si>
    <t>17/13</t>
  </si>
  <si>
    <t>47/61</t>
  </si>
  <si>
    <t>Người sử dụng</t>
  </si>
  <si>
    <t>11/26</t>
  </si>
  <si>
    <t>0/9</t>
  </si>
  <si>
    <t>4/26</t>
  </si>
  <si>
    <t>Án</t>
  </si>
  <si>
    <t>0/2 (ST)</t>
  </si>
  <si>
    <t>0/2 (ST)
0/1 (HN)</t>
  </si>
  <si>
    <t>1/2 (HN)</t>
  </si>
  <si>
    <t>1/20</t>
  </si>
  <si>
    <t xml:space="preserve">CNBB </t>
  </si>
  <si>
    <t>ĐỢT 1</t>
  </si>
  <si>
    <t>ĐỢT 2</t>
  </si>
  <si>
    <t>Tổng 
CAT giao</t>
  </si>
  <si>
    <t>6/6</t>
  </si>
  <si>
    <t>8/25</t>
  </si>
  <si>
    <t>Tính đến ngày 14/12/2024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</si>
</sst>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"/>
    <numFmt numFmtId="165" formatCode="0.0"/>
  </numFmts>
  <fonts count="15" x14ac:knownFonts="1">
    <font>
      <sz val="11"/>
      <color theme="1"/>
      <name val="Calibri"/>
      <family val="2"/>
      <charset val="163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8"/>
      <name val="Calibri"/>
      <family val="2"/>
      <charset val="163"/>
      <scheme val="minor"/>
    </font>
    <font>
      <b/>
      <i/>
      <sz val="14"/>
      <color theme="1"/>
      <name val="Times New Roman"/>
      <family val="1"/>
    </font>
    <font>
      <sz val="11"/>
      <color theme="1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94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2" fillId="2" borderId="0" xfId="0" applyFont="1" applyFill="1"/>
    <xf numFmtId="0" fontId="4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1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2" borderId="0" xfId="0" applyFont="1" applyFill="1"/>
    <xf numFmtId="165" fontId="2" fillId="2" borderId="0" xfId="0" applyNumberFormat="1" applyFont="1" applyFill="1"/>
    <xf numFmtId="0" fontId="8" fillId="0" borderId="0" xfId="0" applyFont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vertical="center"/>
    </xf>
    <xf numFmtId="49" fontId="10" fillId="0" borderId="1" xfId="0" applyNumberFormat="1" applyFont="1" applyBorder="1" applyAlignment="1">
      <alignment horizontal="center" vertical="center"/>
    </xf>
    <xf numFmtId="49" fontId="8" fillId="0" borderId="0" xfId="0" applyNumberFormat="1" applyFont="1"/>
    <xf numFmtId="0" fontId="8" fillId="2" borderId="1" xfId="0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165" fontId="0" fillId="0" borderId="1" xfId="0" applyNumberFormat="1" applyBorder="1"/>
    <xf numFmtId="0" fontId="9" fillId="2" borderId="1" xfId="0" applyFont="1" applyFill="1" applyBorder="1" applyAlignment="1">
      <alignment vertical="center" wrapText="1"/>
    </xf>
    <xf numFmtId="0" fontId="10" fillId="0" borderId="0" xfId="0" applyFont="1"/>
    <xf numFmtId="0" fontId="8" fillId="0" borderId="1" xfId="0" applyFont="1" applyBorder="1"/>
    <xf numFmtId="165" fontId="2" fillId="2" borderId="1" xfId="0" applyNumberFormat="1" applyFont="1" applyFill="1" applyBorder="1"/>
    <xf numFmtId="0" fontId="8" fillId="3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6" fillId="2" borderId="4" xfId="0" applyFont="1" applyFill="1" applyBorder="1"/>
    <xf numFmtId="1" fontId="2" fillId="2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/>
    <xf numFmtId="1" fontId="2" fillId="2" borderId="0" xfId="0" applyNumberFormat="1" applyFont="1" applyFill="1"/>
    <xf numFmtId="2" fontId="8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6" fillId="2" borderId="0" xfId="0" applyFont="1" applyFill="1"/>
    <xf numFmtId="9" fontId="2" fillId="2" borderId="0" xfId="1" applyFont="1" applyFill="1"/>
    <xf numFmtId="0" fontId="10" fillId="0" borderId="1" xfId="0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0" fillId="0" borderId="8" xfId="0" applyFont="1" applyBorder="1" applyAlignment="1">
      <alignment horizontal="center"/>
    </xf>
    <xf numFmtId="164" fontId="3" fillId="2" borderId="5" xfId="0" applyNumberFormat="1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D4167-B509-4CCD-AC64-D3A42A1E843D}">
  <dimension ref="A1:AK29"/>
  <sheetViews>
    <sheetView workbookViewId="0">
      <selection activeCell="A5" sqref="A5:B21"/>
    </sheetView>
  </sheetViews>
  <sheetFormatPr defaultRowHeight="15.6" x14ac:dyDescent="0.3"/>
  <cols>
    <col min="1" max="1" width="4.88671875" style="7" bestFit="1" customWidth="1"/>
    <col min="2" max="2" width="15.109375" style="7" customWidth="1"/>
    <col min="3" max="3" width="5.109375" style="7" customWidth="1"/>
    <col min="4" max="4" width="5.44140625" style="7" customWidth="1"/>
    <col min="5" max="15" width="4.5546875" style="14" customWidth="1"/>
    <col min="16" max="28" width="4.5546875" style="7" customWidth="1"/>
    <col min="29" max="34" width="5.5546875" style="7" customWidth="1"/>
    <col min="35" max="35" width="6.33203125" style="7" customWidth="1"/>
    <col min="36" max="36" width="4.33203125" style="7" bestFit="1" customWidth="1"/>
    <col min="37" max="16384" width="8.88671875" style="7"/>
  </cols>
  <sheetData>
    <row r="1" spans="1:37" x14ac:dyDescent="0.3">
      <c r="A1" s="56" t="s">
        <v>22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</row>
    <row r="3" spans="1:37" ht="15.6" customHeight="1" x14ac:dyDescent="0.3">
      <c r="A3" s="57" t="s">
        <v>0</v>
      </c>
      <c r="B3" s="57" t="s">
        <v>1</v>
      </c>
      <c r="C3" s="54"/>
      <c r="D3" s="54"/>
      <c r="E3" s="55">
        <v>45596</v>
      </c>
      <c r="F3" s="55"/>
      <c r="G3" s="55">
        <v>45597</v>
      </c>
      <c r="H3" s="55"/>
      <c r="I3" s="55">
        <v>45598</v>
      </c>
      <c r="J3" s="55"/>
      <c r="K3" s="55">
        <v>45599</v>
      </c>
      <c r="L3" s="55"/>
      <c r="M3" s="55">
        <v>45600</v>
      </c>
      <c r="N3" s="55"/>
      <c r="O3" s="55">
        <v>45601</v>
      </c>
      <c r="P3" s="55"/>
      <c r="Q3" s="55">
        <v>45602</v>
      </c>
      <c r="R3" s="55"/>
      <c r="S3" s="55">
        <v>45603</v>
      </c>
      <c r="T3" s="55"/>
      <c r="U3" s="55">
        <v>45604</v>
      </c>
      <c r="V3" s="55"/>
      <c r="W3" s="55">
        <v>45605</v>
      </c>
      <c r="X3" s="55"/>
      <c r="Y3" s="55">
        <v>45606</v>
      </c>
      <c r="Z3" s="55"/>
      <c r="AA3" s="55">
        <v>45607</v>
      </c>
      <c r="AB3" s="55"/>
      <c r="AC3" s="52" t="s">
        <v>31</v>
      </c>
      <c r="AD3" s="53"/>
      <c r="AE3" s="52" t="s">
        <v>32</v>
      </c>
      <c r="AF3" s="53"/>
      <c r="AG3" s="52" t="s">
        <v>38</v>
      </c>
      <c r="AH3" s="53"/>
      <c r="AI3" s="54" t="s">
        <v>2</v>
      </c>
      <c r="AJ3" s="54"/>
    </row>
    <row r="4" spans="1:37" x14ac:dyDescent="0.3">
      <c r="A4" s="58"/>
      <c r="B4" s="58"/>
      <c r="C4" s="1" t="s">
        <v>23</v>
      </c>
      <c r="D4" s="1" t="s">
        <v>24</v>
      </c>
      <c r="E4" s="1" t="s">
        <v>23</v>
      </c>
      <c r="F4" s="1" t="s">
        <v>24</v>
      </c>
      <c r="G4" s="1" t="s">
        <v>23</v>
      </c>
      <c r="H4" s="1" t="s">
        <v>24</v>
      </c>
      <c r="I4" s="1" t="s">
        <v>23</v>
      </c>
      <c r="J4" s="1" t="s">
        <v>24</v>
      </c>
      <c r="K4" s="1" t="s">
        <v>23</v>
      </c>
      <c r="L4" s="1" t="s">
        <v>24</v>
      </c>
      <c r="M4" s="1" t="s">
        <v>23</v>
      </c>
      <c r="N4" s="1" t="s">
        <v>24</v>
      </c>
      <c r="O4" s="1" t="s">
        <v>23</v>
      </c>
      <c r="P4" s="1" t="s">
        <v>24</v>
      </c>
      <c r="Q4" s="1" t="s">
        <v>23</v>
      </c>
      <c r="R4" s="1" t="s">
        <v>24</v>
      </c>
      <c r="S4" s="1" t="s">
        <v>23</v>
      </c>
      <c r="T4" s="1" t="s">
        <v>24</v>
      </c>
      <c r="U4" s="1" t="s">
        <v>23</v>
      </c>
      <c r="V4" s="1" t="s">
        <v>24</v>
      </c>
      <c r="W4" s="1" t="s">
        <v>23</v>
      </c>
      <c r="X4" s="1" t="s">
        <v>24</v>
      </c>
      <c r="Y4" s="1" t="s">
        <v>23</v>
      </c>
      <c r="Z4" s="1" t="s">
        <v>30</v>
      </c>
      <c r="AA4" s="1" t="s">
        <v>23</v>
      </c>
      <c r="AB4" s="1" t="s">
        <v>30</v>
      </c>
      <c r="AC4" s="1" t="s">
        <v>23</v>
      </c>
      <c r="AD4" s="1" t="s">
        <v>30</v>
      </c>
      <c r="AE4" s="1" t="s">
        <v>23</v>
      </c>
      <c r="AF4" s="1" t="s">
        <v>30</v>
      </c>
      <c r="AG4" s="1" t="s">
        <v>23</v>
      </c>
      <c r="AH4" s="1" t="s">
        <v>30</v>
      </c>
      <c r="AI4" s="12" t="s">
        <v>23</v>
      </c>
      <c r="AJ4" s="13" t="s">
        <v>25</v>
      </c>
    </row>
    <row r="5" spans="1:37" x14ac:dyDescent="0.3">
      <c r="A5" s="2">
        <v>1</v>
      </c>
      <c r="B5" s="3" t="s">
        <v>3</v>
      </c>
      <c r="C5" s="3"/>
      <c r="D5" s="3"/>
      <c r="E5" s="4"/>
      <c r="F5" s="4"/>
      <c r="G5" s="4">
        <v>1</v>
      </c>
      <c r="H5" s="4">
        <v>2</v>
      </c>
      <c r="I5" s="4">
        <v>1</v>
      </c>
      <c r="J5" s="4">
        <v>4</v>
      </c>
      <c r="K5" s="4">
        <v>1</v>
      </c>
      <c r="L5" s="4">
        <v>1</v>
      </c>
      <c r="M5" s="4"/>
      <c r="N5" s="4">
        <v>2</v>
      </c>
      <c r="O5" s="4"/>
      <c r="P5" s="4">
        <v>1</v>
      </c>
      <c r="Q5" s="4"/>
      <c r="R5" s="4">
        <v>3</v>
      </c>
      <c r="S5" s="4">
        <v>1</v>
      </c>
      <c r="T5" s="4">
        <v>3</v>
      </c>
      <c r="U5" s="4"/>
      <c r="V5" s="4">
        <v>2</v>
      </c>
      <c r="W5" s="4"/>
      <c r="X5" s="4"/>
      <c r="Y5" s="4">
        <v>1</v>
      </c>
      <c r="Z5" s="4"/>
      <c r="AA5" s="4"/>
      <c r="AB5" s="4">
        <v>1</v>
      </c>
      <c r="AC5" s="4"/>
      <c r="AD5" s="4">
        <v>1</v>
      </c>
      <c r="AE5" s="4"/>
      <c r="AF5" s="4"/>
      <c r="AG5" s="4"/>
      <c r="AH5" s="4"/>
      <c r="AI5" s="9">
        <f>C5+E5+G5+I5+K5+M5+O5+Q5+S5+U5+W5+Y5+AA5+AC5+AG5+AE5</f>
        <v>5</v>
      </c>
      <c r="AJ5" s="10">
        <f>D5+F5+H5+J5+L5+N5+P5+T5+V5+X5+Z5+AB5+AD5+R5+AF5+AH5</f>
        <v>20</v>
      </c>
      <c r="AK5" s="15">
        <f>AI5/(AJ5+AI5)%</f>
        <v>20</v>
      </c>
    </row>
    <row r="6" spans="1:37" s="5" customFormat="1" x14ac:dyDescent="0.3">
      <c r="A6" s="2">
        <v>2</v>
      </c>
      <c r="B6" s="3" t="s">
        <v>4</v>
      </c>
      <c r="C6" s="3"/>
      <c r="D6" s="3"/>
      <c r="E6" s="4"/>
      <c r="F6" s="8">
        <v>1</v>
      </c>
      <c r="G6" s="4">
        <v>1</v>
      </c>
      <c r="H6" s="4">
        <v>2</v>
      </c>
      <c r="I6" s="4">
        <v>1</v>
      </c>
      <c r="J6" s="4">
        <v>2</v>
      </c>
      <c r="K6" s="4"/>
      <c r="L6" s="4">
        <v>2</v>
      </c>
      <c r="M6" s="4">
        <v>1</v>
      </c>
      <c r="N6" s="4">
        <v>2</v>
      </c>
      <c r="O6" s="4"/>
      <c r="P6" s="4">
        <v>2</v>
      </c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9">
        <f t="shared" ref="AI6:AI21" si="0">C6+E6+G6+I6+K6+M6+O6+Q6+S6+U6+W6+Y6+AA6+AC6+AG6+AE6</f>
        <v>3</v>
      </c>
      <c r="AJ6" s="10">
        <f t="shared" ref="AJ6:AJ21" si="1">D6+F6+H6+J6+L6+N6+P6+T6+V6+X6+Z6+AB6+AD6+R6+AF6+AH6</f>
        <v>11</v>
      </c>
      <c r="AK6" s="15">
        <f t="shared" ref="AK6:AK22" si="2">AI6/(AJ6+AI6)%</f>
        <v>21.428571428571427</v>
      </c>
    </row>
    <row r="7" spans="1:37" s="6" customFormat="1" x14ac:dyDescent="0.3">
      <c r="A7" s="2">
        <v>3</v>
      </c>
      <c r="B7" s="3" t="s">
        <v>5</v>
      </c>
      <c r="C7" s="3"/>
      <c r="D7" s="3"/>
      <c r="E7" s="4"/>
      <c r="F7" s="4">
        <v>1</v>
      </c>
      <c r="G7" s="4"/>
      <c r="H7" s="4">
        <v>3</v>
      </c>
      <c r="I7" s="4"/>
      <c r="J7" s="4">
        <v>5</v>
      </c>
      <c r="K7" s="4">
        <v>1</v>
      </c>
      <c r="L7" s="4">
        <v>3</v>
      </c>
      <c r="M7" s="4"/>
      <c r="N7" s="4">
        <v>2</v>
      </c>
      <c r="O7" s="4"/>
      <c r="P7" s="4">
        <v>0</v>
      </c>
      <c r="Q7" s="4"/>
      <c r="R7" s="4"/>
      <c r="S7" s="4"/>
      <c r="T7" s="4"/>
      <c r="U7" s="4"/>
      <c r="V7" s="4"/>
      <c r="W7" s="4"/>
      <c r="X7" s="4">
        <v>2</v>
      </c>
      <c r="Y7" s="4"/>
      <c r="Z7" s="4"/>
      <c r="AA7" s="4"/>
      <c r="AB7" s="4"/>
      <c r="AC7" s="4"/>
      <c r="AD7" s="4"/>
      <c r="AE7" s="4"/>
      <c r="AF7" s="4"/>
      <c r="AG7" s="4"/>
      <c r="AH7" s="4"/>
      <c r="AI7" s="9">
        <f t="shared" si="0"/>
        <v>1</v>
      </c>
      <c r="AJ7" s="10">
        <f t="shared" si="1"/>
        <v>16</v>
      </c>
      <c r="AK7" s="15">
        <f t="shared" si="2"/>
        <v>5.8823529411764701</v>
      </c>
    </row>
    <row r="8" spans="1:37" s="6" customFormat="1" x14ac:dyDescent="0.3">
      <c r="A8" s="2">
        <v>4</v>
      </c>
      <c r="B8" s="3" t="s">
        <v>6</v>
      </c>
      <c r="C8" s="3"/>
      <c r="D8" s="3"/>
      <c r="E8" s="4"/>
      <c r="F8" s="4">
        <v>1</v>
      </c>
      <c r="G8" s="4"/>
      <c r="H8" s="4">
        <v>4</v>
      </c>
      <c r="I8" s="4">
        <v>1</v>
      </c>
      <c r="J8" s="4">
        <v>4</v>
      </c>
      <c r="K8" s="4"/>
      <c r="L8" s="4">
        <v>3</v>
      </c>
      <c r="M8" s="4"/>
      <c r="N8" s="4">
        <v>5</v>
      </c>
      <c r="O8" s="4"/>
      <c r="P8" s="4">
        <v>0</v>
      </c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>
        <v>1</v>
      </c>
      <c r="AD8" s="4">
        <v>1</v>
      </c>
      <c r="AE8" s="4"/>
      <c r="AF8" s="4"/>
      <c r="AG8" s="4"/>
      <c r="AH8" s="4"/>
      <c r="AI8" s="9">
        <f t="shared" si="0"/>
        <v>2</v>
      </c>
      <c r="AJ8" s="10">
        <f t="shared" si="1"/>
        <v>18</v>
      </c>
      <c r="AK8" s="15">
        <f t="shared" si="2"/>
        <v>10</v>
      </c>
    </row>
    <row r="9" spans="1:37" s="6" customFormat="1" x14ac:dyDescent="0.3">
      <c r="A9" s="2">
        <v>5</v>
      </c>
      <c r="B9" s="3" t="s">
        <v>7</v>
      </c>
      <c r="C9" s="3"/>
      <c r="D9" s="3"/>
      <c r="E9" s="4"/>
      <c r="F9" s="4">
        <v>1</v>
      </c>
      <c r="G9" s="4">
        <v>1</v>
      </c>
      <c r="H9" s="4">
        <v>5</v>
      </c>
      <c r="I9" s="4">
        <v>1</v>
      </c>
      <c r="J9" s="4">
        <v>4</v>
      </c>
      <c r="K9" s="4">
        <v>1</v>
      </c>
      <c r="L9" s="4">
        <v>5</v>
      </c>
      <c r="M9" s="4">
        <v>1</v>
      </c>
      <c r="N9" s="4">
        <v>4</v>
      </c>
      <c r="O9" s="4">
        <v>1</v>
      </c>
      <c r="P9" s="4">
        <v>4</v>
      </c>
      <c r="Q9" s="4">
        <v>1</v>
      </c>
      <c r="R9" s="4">
        <v>4</v>
      </c>
      <c r="S9" s="4"/>
      <c r="T9" s="4">
        <v>1</v>
      </c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9">
        <f t="shared" si="0"/>
        <v>6</v>
      </c>
      <c r="AJ9" s="10">
        <f t="shared" si="1"/>
        <v>28</v>
      </c>
      <c r="AK9" s="15">
        <f t="shared" si="2"/>
        <v>17.647058823529409</v>
      </c>
    </row>
    <row r="10" spans="1:37" x14ac:dyDescent="0.3">
      <c r="A10" s="2">
        <v>6</v>
      </c>
      <c r="B10" s="3" t="s">
        <v>8</v>
      </c>
      <c r="C10" s="3"/>
      <c r="D10" s="3"/>
      <c r="E10" s="4"/>
      <c r="F10" s="4">
        <v>1</v>
      </c>
      <c r="G10" s="4">
        <v>1</v>
      </c>
      <c r="H10" s="4">
        <v>4</v>
      </c>
      <c r="I10" s="4">
        <v>1</v>
      </c>
      <c r="J10" s="4">
        <v>4</v>
      </c>
      <c r="K10" s="4"/>
      <c r="L10" s="4">
        <v>6</v>
      </c>
      <c r="M10" s="4"/>
      <c r="N10" s="4">
        <v>2</v>
      </c>
      <c r="O10" s="4"/>
      <c r="P10" s="4">
        <v>0</v>
      </c>
      <c r="Q10" s="4"/>
      <c r="R10" s="4"/>
      <c r="S10" s="4"/>
      <c r="T10" s="4">
        <v>1</v>
      </c>
      <c r="U10" s="4"/>
      <c r="V10" s="4"/>
      <c r="W10" s="4"/>
      <c r="X10" s="4">
        <v>1</v>
      </c>
      <c r="Y10" s="4"/>
      <c r="Z10" s="4">
        <v>1</v>
      </c>
      <c r="AA10" s="4"/>
      <c r="AB10" s="4"/>
      <c r="AC10" s="4"/>
      <c r="AD10" s="4"/>
      <c r="AE10" s="4"/>
      <c r="AF10" s="4"/>
      <c r="AG10" s="4"/>
      <c r="AH10" s="4"/>
      <c r="AI10" s="9">
        <f t="shared" si="0"/>
        <v>2</v>
      </c>
      <c r="AJ10" s="10">
        <f t="shared" si="1"/>
        <v>20</v>
      </c>
      <c r="AK10" s="15">
        <f t="shared" si="2"/>
        <v>9.0909090909090917</v>
      </c>
    </row>
    <row r="11" spans="1:37" x14ac:dyDescent="0.3">
      <c r="A11" s="2">
        <v>7</v>
      </c>
      <c r="B11" s="3" t="s">
        <v>9</v>
      </c>
      <c r="C11" s="3"/>
      <c r="D11" s="3"/>
      <c r="E11" s="4"/>
      <c r="F11" s="4">
        <v>1</v>
      </c>
      <c r="G11" s="4"/>
      <c r="H11" s="4">
        <v>3</v>
      </c>
      <c r="I11" s="4">
        <v>2</v>
      </c>
      <c r="J11" s="4"/>
      <c r="K11" s="4"/>
      <c r="L11" s="4">
        <v>1</v>
      </c>
      <c r="M11" s="4"/>
      <c r="N11" s="4">
        <v>0</v>
      </c>
      <c r="O11" s="4"/>
      <c r="P11" s="4">
        <v>1</v>
      </c>
      <c r="Q11" s="4"/>
      <c r="R11" s="4"/>
      <c r="S11" s="4"/>
      <c r="T11" s="4">
        <v>0</v>
      </c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9">
        <f t="shared" si="0"/>
        <v>2</v>
      </c>
      <c r="AJ11" s="10">
        <f t="shared" si="1"/>
        <v>6</v>
      </c>
      <c r="AK11" s="15">
        <f t="shared" si="2"/>
        <v>25</v>
      </c>
    </row>
    <row r="12" spans="1:37" x14ac:dyDescent="0.3">
      <c r="A12" s="2">
        <v>8</v>
      </c>
      <c r="B12" s="3" t="s">
        <v>10</v>
      </c>
      <c r="C12" s="3"/>
      <c r="D12" s="3"/>
      <c r="E12" s="4">
        <v>1</v>
      </c>
      <c r="F12" s="4"/>
      <c r="G12" s="4">
        <v>1</v>
      </c>
      <c r="H12" s="4">
        <v>4</v>
      </c>
      <c r="I12" s="4">
        <v>1</v>
      </c>
      <c r="J12" s="4">
        <v>3</v>
      </c>
      <c r="K12" s="4"/>
      <c r="L12" s="4">
        <v>4</v>
      </c>
      <c r="M12" s="4">
        <v>1</v>
      </c>
      <c r="N12" s="4"/>
      <c r="O12" s="4"/>
      <c r="P12" s="4">
        <v>3</v>
      </c>
      <c r="Q12" s="4"/>
      <c r="R12" s="4">
        <v>2</v>
      </c>
      <c r="S12" s="4"/>
      <c r="T12" s="4">
        <v>1</v>
      </c>
      <c r="U12" s="4">
        <v>1</v>
      </c>
      <c r="V12" s="4">
        <v>1</v>
      </c>
      <c r="W12" s="4"/>
      <c r="X12" s="4">
        <v>1</v>
      </c>
      <c r="Y12" s="4"/>
      <c r="Z12" s="4">
        <v>1</v>
      </c>
      <c r="AA12" s="4"/>
      <c r="AB12" s="4"/>
      <c r="AC12" s="4"/>
      <c r="AD12" s="4"/>
      <c r="AE12" s="4"/>
      <c r="AF12" s="4"/>
      <c r="AG12" s="4"/>
      <c r="AH12" s="4"/>
      <c r="AI12" s="9">
        <f t="shared" si="0"/>
        <v>5</v>
      </c>
      <c r="AJ12" s="10">
        <f t="shared" si="1"/>
        <v>20</v>
      </c>
      <c r="AK12" s="15">
        <f t="shared" si="2"/>
        <v>20</v>
      </c>
    </row>
    <row r="13" spans="1:37" x14ac:dyDescent="0.3">
      <c r="A13" s="2">
        <v>9</v>
      </c>
      <c r="B13" s="3" t="s">
        <v>11</v>
      </c>
      <c r="C13" s="3"/>
      <c r="D13" s="3"/>
      <c r="E13" s="4"/>
      <c r="F13" s="4">
        <v>1</v>
      </c>
      <c r="G13" s="4"/>
      <c r="H13" s="4">
        <v>9</v>
      </c>
      <c r="I13" s="4">
        <v>1</v>
      </c>
      <c r="J13" s="4">
        <v>3</v>
      </c>
      <c r="K13" s="4">
        <v>1</v>
      </c>
      <c r="L13" s="4">
        <v>3</v>
      </c>
      <c r="M13" s="4"/>
      <c r="N13" s="4">
        <v>2</v>
      </c>
      <c r="O13" s="4"/>
      <c r="P13" s="4">
        <v>1</v>
      </c>
      <c r="Q13" s="4"/>
      <c r="R13" s="4"/>
      <c r="S13" s="4">
        <v>1</v>
      </c>
      <c r="T13" s="4">
        <v>2</v>
      </c>
      <c r="U13" s="4"/>
      <c r="V13" s="4"/>
      <c r="W13" s="4"/>
      <c r="X13" s="4">
        <v>2</v>
      </c>
      <c r="Y13" s="4"/>
      <c r="Z13" s="4"/>
      <c r="AA13" s="4"/>
      <c r="AB13" s="4">
        <v>2</v>
      </c>
      <c r="AC13" s="4"/>
      <c r="AD13" s="4">
        <v>2</v>
      </c>
      <c r="AE13" s="4"/>
      <c r="AF13" s="4">
        <v>2</v>
      </c>
      <c r="AG13" s="4"/>
      <c r="AH13" s="4">
        <v>2</v>
      </c>
      <c r="AI13" s="9">
        <f t="shared" si="0"/>
        <v>3</v>
      </c>
      <c r="AJ13" s="10">
        <f t="shared" si="1"/>
        <v>31</v>
      </c>
      <c r="AK13" s="15">
        <f t="shared" si="2"/>
        <v>8.8235294117647047</v>
      </c>
    </row>
    <row r="14" spans="1:37" x14ac:dyDescent="0.3">
      <c r="A14" s="2">
        <v>10</v>
      </c>
      <c r="B14" s="3" t="s">
        <v>12</v>
      </c>
      <c r="C14" s="3">
        <v>1</v>
      </c>
      <c r="D14" s="3"/>
      <c r="E14" s="4"/>
      <c r="F14" s="4"/>
      <c r="G14" s="4"/>
      <c r="H14" s="4">
        <v>2</v>
      </c>
      <c r="I14" s="4"/>
      <c r="J14" s="4">
        <v>5</v>
      </c>
      <c r="K14" s="4"/>
      <c r="L14" s="4">
        <v>5</v>
      </c>
      <c r="M14" s="4"/>
      <c r="N14" s="4">
        <v>1</v>
      </c>
      <c r="O14" s="4"/>
      <c r="P14" s="4">
        <v>1</v>
      </c>
      <c r="Q14" s="4"/>
      <c r="R14" s="4"/>
      <c r="S14" s="4"/>
      <c r="T14" s="4"/>
      <c r="U14" s="4"/>
      <c r="V14" s="4">
        <v>3</v>
      </c>
      <c r="W14" s="4"/>
      <c r="X14" s="4">
        <v>4</v>
      </c>
      <c r="Y14" s="4"/>
      <c r="Z14" s="4"/>
      <c r="AA14" s="4"/>
      <c r="AB14" s="4">
        <v>2</v>
      </c>
      <c r="AC14" s="4"/>
      <c r="AD14" s="4"/>
      <c r="AE14" s="4"/>
      <c r="AF14" s="4">
        <v>1</v>
      </c>
      <c r="AG14" s="4"/>
      <c r="AH14" s="4">
        <v>1</v>
      </c>
      <c r="AI14" s="9">
        <f t="shared" si="0"/>
        <v>1</v>
      </c>
      <c r="AJ14" s="10">
        <f t="shared" si="1"/>
        <v>25</v>
      </c>
      <c r="AK14" s="15">
        <f t="shared" si="2"/>
        <v>3.8461538461538458</v>
      </c>
    </row>
    <row r="15" spans="1:37" x14ac:dyDescent="0.3">
      <c r="A15" s="2">
        <v>11</v>
      </c>
      <c r="B15" s="3" t="s">
        <v>13</v>
      </c>
      <c r="C15" s="3"/>
      <c r="D15" s="3"/>
      <c r="E15" s="4"/>
      <c r="F15" s="4">
        <v>1</v>
      </c>
      <c r="G15" s="4">
        <v>1</v>
      </c>
      <c r="H15" s="4">
        <v>2</v>
      </c>
      <c r="I15" s="4"/>
      <c r="J15" s="4">
        <v>8</v>
      </c>
      <c r="K15" s="4"/>
      <c r="L15" s="4">
        <v>7</v>
      </c>
      <c r="M15" s="4"/>
      <c r="N15" s="4">
        <v>2</v>
      </c>
      <c r="O15" s="4"/>
      <c r="P15" s="4">
        <v>6</v>
      </c>
      <c r="Q15" s="4"/>
      <c r="R15" s="4">
        <v>2</v>
      </c>
      <c r="S15" s="4"/>
      <c r="T15" s="4">
        <v>1</v>
      </c>
      <c r="U15" s="4"/>
      <c r="V15" s="4">
        <v>1</v>
      </c>
      <c r="W15" s="4"/>
      <c r="X15" s="4"/>
      <c r="Y15" s="4"/>
      <c r="Z15" s="4"/>
      <c r="AA15" s="4"/>
      <c r="AB15" s="4">
        <v>2</v>
      </c>
      <c r="AC15" s="4"/>
      <c r="AD15" s="4"/>
      <c r="AE15" s="4"/>
      <c r="AF15" s="4"/>
      <c r="AG15" s="4"/>
      <c r="AH15" s="4"/>
      <c r="AI15" s="9">
        <f t="shared" si="0"/>
        <v>1</v>
      </c>
      <c r="AJ15" s="10">
        <f t="shared" si="1"/>
        <v>32</v>
      </c>
      <c r="AK15" s="15">
        <f t="shared" si="2"/>
        <v>3.0303030303030303</v>
      </c>
    </row>
    <row r="16" spans="1:37" s="5" customFormat="1" x14ac:dyDescent="0.3">
      <c r="A16" s="2">
        <v>12</v>
      </c>
      <c r="B16" s="3" t="s">
        <v>14</v>
      </c>
      <c r="C16" s="3"/>
      <c r="D16" s="3"/>
      <c r="E16" s="4"/>
      <c r="F16" s="4"/>
      <c r="G16" s="4">
        <v>2</v>
      </c>
      <c r="H16" s="4">
        <v>4</v>
      </c>
      <c r="I16" s="4">
        <v>3</v>
      </c>
      <c r="J16" s="4">
        <v>4</v>
      </c>
      <c r="K16" s="4">
        <v>1</v>
      </c>
      <c r="L16" s="4">
        <v>1</v>
      </c>
      <c r="M16" s="4"/>
      <c r="N16" s="4">
        <v>0</v>
      </c>
      <c r="O16" s="4"/>
      <c r="P16" s="4">
        <v>0</v>
      </c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9">
        <f t="shared" si="0"/>
        <v>6</v>
      </c>
      <c r="AJ16" s="10">
        <f t="shared" si="1"/>
        <v>9</v>
      </c>
      <c r="AK16" s="15">
        <f t="shared" si="2"/>
        <v>40</v>
      </c>
    </row>
    <row r="17" spans="1:37" x14ac:dyDescent="0.3">
      <c r="A17" s="2">
        <v>13</v>
      </c>
      <c r="B17" s="3" t="s">
        <v>15</v>
      </c>
      <c r="C17" s="3"/>
      <c r="D17" s="3"/>
      <c r="E17" s="4"/>
      <c r="F17" s="4"/>
      <c r="G17" s="4">
        <v>1</v>
      </c>
      <c r="H17" s="4">
        <v>1</v>
      </c>
      <c r="I17" s="4"/>
      <c r="J17" s="4">
        <v>2</v>
      </c>
      <c r="K17" s="4"/>
      <c r="L17" s="4">
        <v>1</v>
      </c>
      <c r="M17" s="4"/>
      <c r="N17" s="4">
        <v>2</v>
      </c>
      <c r="O17" s="4"/>
      <c r="P17" s="4">
        <v>0</v>
      </c>
      <c r="Q17" s="4"/>
      <c r="R17" s="4"/>
      <c r="S17" s="4"/>
      <c r="T17" s="4">
        <v>0</v>
      </c>
      <c r="U17" s="4"/>
      <c r="V17" s="4"/>
      <c r="W17" s="4"/>
      <c r="X17" s="4"/>
      <c r="Y17" s="4"/>
      <c r="Z17" s="4"/>
      <c r="AA17" s="4"/>
      <c r="AB17" s="4"/>
      <c r="AC17" s="4"/>
      <c r="AD17" s="4">
        <v>4</v>
      </c>
      <c r="AE17" s="4"/>
      <c r="AF17" s="4"/>
      <c r="AG17" s="4"/>
      <c r="AH17" s="4"/>
      <c r="AI17" s="9">
        <f t="shared" si="0"/>
        <v>1</v>
      </c>
      <c r="AJ17" s="10">
        <f t="shared" si="1"/>
        <v>10</v>
      </c>
      <c r="AK17" s="15">
        <f t="shared" si="2"/>
        <v>9.0909090909090917</v>
      </c>
    </row>
    <row r="18" spans="1:37" x14ac:dyDescent="0.3">
      <c r="A18" s="2">
        <v>14</v>
      </c>
      <c r="B18" s="3" t="s">
        <v>16</v>
      </c>
      <c r="C18" s="3"/>
      <c r="D18" s="3"/>
      <c r="E18" s="4"/>
      <c r="F18" s="4">
        <v>1</v>
      </c>
      <c r="G18" s="4">
        <v>1</v>
      </c>
      <c r="H18" s="4">
        <v>11</v>
      </c>
      <c r="I18" s="4">
        <v>2</v>
      </c>
      <c r="J18" s="4">
        <v>1</v>
      </c>
      <c r="K18" s="4"/>
      <c r="L18" s="4">
        <v>1</v>
      </c>
      <c r="M18" s="4"/>
      <c r="N18" s="4">
        <v>0</v>
      </c>
      <c r="O18" s="4"/>
      <c r="P18" s="4">
        <v>1</v>
      </c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9">
        <f t="shared" si="0"/>
        <v>3</v>
      </c>
      <c r="AJ18" s="10">
        <f t="shared" si="1"/>
        <v>15</v>
      </c>
      <c r="AK18" s="15">
        <f t="shared" si="2"/>
        <v>16.666666666666668</v>
      </c>
    </row>
    <row r="19" spans="1:37" x14ac:dyDescent="0.3">
      <c r="A19" s="2">
        <v>15</v>
      </c>
      <c r="B19" s="3" t="s">
        <v>17</v>
      </c>
      <c r="C19" s="3"/>
      <c r="D19" s="3"/>
      <c r="E19" s="4"/>
      <c r="F19" s="4"/>
      <c r="G19" s="4"/>
      <c r="H19" s="4">
        <v>3</v>
      </c>
      <c r="I19" s="4"/>
      <c r="J19" s="4">
        <v>6</v>
      </c>
      <c r="K19" s="4"/>
      <c r="L19" s="4">
        <v>6</v>
      </c>
      <c r="M19" s="4"/>
      <c r="N19" s="4">
        <v>1</v>
      </c>
      <c r="O19" s="4"/>
      <c r="P19" s="4">
        <v>0</v>
      </c>
      <c r="Q19" s="4"/>
      <c r="R19" s="7">
        <v>1</v>
      </c>
      <c r="S19" s="4"/>
      <c r="T19" s="4">
        <v>2</v>
      </c>
      <c r="U19" s="4"/>
      <c r="V19" s="4"/>
      <c r="W19" s="4"/>
      <c r="X19" s="4">
        <v>2</v>
      </c>
      <c r="Y19" s="4"/>
      <c r="Z19" s="4">
        <v>1</v>
      </c>
      <c r="AA19" s="4"/>
      <c r="AB19" s="4"/>
      <c r="AC19" s="4"/>
      <c r="AD19" s="4"/>
      <c r="AE19" s="4"/>
      <c r="AF19" s="4">
        <v>2</v>
      </c>
      <c r="AG19" s="4"/>
      <c r="AH19" s="4">
        <v>2</v>
      </c>
      <c r="AI19" s="9">
        <f t="shared" si="0"/>
        <v>0</v>
      </c>
      <c r="AJ19" s="10">
        <f t="shared" si="1"/>
        <v>26</v>
      </c>
      <c r="AK19" s="15">
        <f t="shared" si="2"/>
        <v>0</v>
      </c>
    </row>
    <row r="20" spans="1:37" x14ac:dyDescent="0.3">
      <c r="A20" s="2">
        <v>16</v>
      </c>
      <c r="B20" s="3" t="s">
        <v>18</v>
      </c>
      <c r="C20" s="3"/>
      <c r="D20" s="3"/>
      <c r="E20" s="4"/>
      <c r="F20" s="4">
        <v>1</v>
      </c>
      <c r="G20" s="4"/>
      <c r="H20" s="4">
        <v>4</v>
      </c>
      <c r="I20" s="4"/>
      <c r="J20" s="4">
        <v>6</v>
      </c>
      <c r="K20" s="4"/>
      <c r="L20" s="4">
        <v>2</v>
      </c>
      <c r="M20" s="4"/>
      <c r="N20" s="4">
        <v>2</v>
      </c>
      <c r="O20" s="4"/>
      <c r="P20" s="4">
        <v>0</v>
      </c>
      <c r="Q20" s="4"/>
      <c r="R20" s="4">
        <v>0</v>
      </c>
      <c r="S20" s="4"/>
      <c r="T20" s="4">
        <v>1</v>
      </c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9">
        <f t="shared" si="0"/>
        <v>0</v>
      </c>
      <c r="AJ20" s="10">
        <f t="shared" si="1"/>
        <v>16</v>
      </c>
      <c r="AK20" s="15">
        <f t="shared" si="2"/>
        <v>0</v>
      </c>
    </row>
    <row r="21" spans="1:37" x14ac:dyDescent="0.3">
      <c r="A21" s="2">
        <v>17</v>
      </c>
      <c r="B21" s="3" t="s">
        <v>19</v>
      </c>
      <c r="C21" s="3"/>
      <c r="D21" s="3"/>
      <c r="E21" s="4">
        <v>4</v>
      </c>
      <c r="F21" s="4">
        <v>3</v>
      </c>
      <c r="G21" s="4">
        <v>1</v>
      </c>
      <c r="H21" s="4">
        <v>4</v>
      </c>
      <c r="I21" s="4">
        <v>2</v>
      </c>
      <c r="J21" s="4">
        <v>1</v>
      </c>
      <c r="K21" s="4">
        <v>5</v>
      </c>
      <c r="L21" s="4">
        <v>4</v>
      </c>
      <c r="M21" s="4">
        <v>1</v>
      </c>
      <c r="N21" s="4">
        <v>1</v>
      </c>
      <c r="O21" s="4"/>
      <c r="P21" s="4">
        <v>0</v>
      </c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9">
        <f t="shared" si="0"/>
        <v>13</v>
      </c>
      <c r="AJ21" s="10">
        <f t="shared" si="1"/>
        <v>13</v>
      </c>
      <c r="AK21" s="15">
        <f t="shared" si="2"/>
        <v>50</v>
      </c>
    </row>
    <row r="22" spans="1:37" x14ac:dyDescent="0.3">
      <c r="A22" s="3"/>
      <c r="B22" s="3" t="s">
        <v>2</v>
      </c>
      <c r="C22" s="3"/>
      <c r="D22" s="3"/>
      <c r="E22" s="1">
        <f>SUM(E5:E21)</f>
        <v>5</v>
      </c>
      <c r="F22" s="1">
        <f t="shared" ref="F22:AJ22" si="3">SUM(F5:F21)</f>
        <v>13</v>
      </c>
      <c r="G22" s="1">
        <f t="shared" si="3"/>
        <v>11</v>
      </c>
      <c r="H22" s="1">
        <f t="shared" si="3"/>
        <v>67</v>
      </c>
      <c r="I22" s="1">
        <f t="shared" si="3"/>
        <v>16</v>
      </c>
      <c r="J22" s="1">
        <f t="shared" si="3"/>
        <v>62</v>
      </c>
      <c r="K22" s="1">
        <f t="shared" si="3"/>
        <v>10</v>
      </c>
      <c r="L22" s="1">
        <f t="shared" si="3"/>
        <v>55</v>
      </c>
      <c r="M22" s="1">
        <f t="shared" si="3"/>
        <v>4</v>
      </c>
      <c r="N22" s="1">
        <f>SUM(N5:N21)</f>
        <v>28</v>
      </c>
      <c r="O22" s="1">
        <f t="shared" si="3"/>
        <v>1</v>
      </c>
      <c r="P22" s="1">
        <f t="shared" si="3"/>
        <v>20</v>
      </c>
      <c r="Q22" s="1">
        <f t="shared" si="3"/>
        <v>1</v>
      </c>
      <c r="R22" s="1">
        <f t="shared" si="3"/>
        <v>12</v>
      </c>
      <c r="S22" s="1">
        <f t="shared" si="3"/>
        <v>2</v>
      </c>
      <c r="T22" s="1">
        <f t="shared" si="3"/>
        <v>12</v>
      </c>
      <c r="U22" s="1">
        <f t="shared" si="3"/>
        <v>1</v>
      </c>
      <c r="V22" s="1">
        <f t="shared" si="3"/>
        <v>7</v>
      </c>
      <c r="W22" s="1">
        <f t="shared" si="3"/>
        <v>0</v>
      </c>
      <c r="X22" s="1">
        <f t="shared" si="3"/>
        <v>12</v>
      </c>
      <c r="Y22" s="1">
        <f t="shared" si="3"/>
        <v>1</v>
      </c>
      <c r="Z22" s="1">
        <f t="shared" si="3"/>
        <v>3</v>
      </c>
      <c r="AA22" s="1">
        <f t="shared" si="3"/>
        <v>0</v>
      </c>
      <c r="AB22" s="1">
        <f t="shared" si="3"/>
        <v>7</v>
      </c>
      <c r="AC22" s="1">
        <f t="shared" si="3"/>
        <v>1</v>
      </c>
      <c r="AD22" s="1">
        <f t="shared" si="3"/>
        <v>8</v>
      </c>
      <c r="AE22" s="1">
        <f>SUM(AE5:AE21)</f>
        <v>0</v>
      </c>
      <c r="AF22" s="1">
        <f>SUM(AF5:AF21)</f>
        <v>5</v>
      </c>
      <c r="AG22" s="1">
        <f t="shared" si="3"/>
        <v>0</v>
      </c>
      <c r="AH22" s="1">
        <f t="shared" si="3"/>
        <v>5</v>
      </c>
      <c r="AI22" s="1">
        <f t="shared" si="3"/>
        <v>54</v>
      </c>
      <c r="AJ22" s="1">
        <f t="shared" si="3"/>
        <v>316</v>
      </c>
      <c r="AK22" s="15">
        <f t="shared" si="2"/>
        <v>14.594594594594595</v>
      </c>
    </row>
    <row r="23" spans="1:37" x14ac:dyDescent="0.3">
      <c r="P23" s="61" t="s">
        <v>33</v>
      </c>
      <c r="Q23" s="61"/>
      <c r="R23" s="61"/>
      <c r="S23" s="61"/>
      <c r="T23" s="61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</row>
    <row r="24" spans="1:37" x14ac:dyDescent="0.3">
      <c r="P24" s="56" t="s">
        <v>20</v>
      </c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</row>
    <row r="25" spans="1:37" hidden="1" x14ac:dyDescent="0.3">
      <c r="A25" s="7" t="s">
        <v>26</v>
      </c>
    </row>
    <row r="26" spans="1:37" hidden="1" x14ac:dyDescent="0.3">
      <c r="A26" s="7" t="s">
        <v>27</v>
      </c>
      <c r="E26" s="7"/>
      <c r="F26" s="7"/>
    </row>
    <row r="27" spans="1:37" hidden="1" x14ac:dyDescent="0.3">
      <c r="A27" s="7" t="s">
        <v>28</v>
      </c>
      <c r="E27" s="7"/>
      <c r="F27" s="7"/>
    </row>
    <row r="28" spans="1:37" ht="16.2" hidden="1" x14ac:dyDescent="0.35">
      <c r="A28" s="60" t="s">
        <v>29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3" t="s">
        <v>21</v>
      </c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</row>
    <row r="29" spans="1:37" hidden="1" x14ac:dyDescent="0.3">
      <c r="A29" s="59"/>
      <c r="B29" s="59"/>
      <c r="C29" s="59"/>
      <c r="D29" s="59"/>
      <c r="E29" s="59"/>
      <c r="F29" s="59"/>
    </row>
  </sheetData>
  <mergeCells count="25">
    <mergeCell ref="A29:F29"/>
    <mergeCell ref="A28:O28"/>
    <mergeCell ref="P23:AI23"/>
    <mergeCell ref="P24:AI24"/>
    <mergeCell ref="P28:AI28"/>
    <mergeCell ref="A1:T1"/>
    <mergeCell ref="A3:A4"/>
    <mergeCell ref="B3:B4"/>
    <mergeCell ref="I3:J3"/>
    <mergeCell ref="K3:L3"/>
    <mergeCell ref="M3:N3"/>
    <mergeCell ref="O3:P3"/>
    <mergeCell ref="E3:F3"/>
    <mergeCell ref="G3:H3"/>
    <mergeCell ref="Q3:R3"/>
    <mergeCell ref="S3:T3"/>
    <mergeCell ref="AC3:AD3"/>
    <mergeCell ref="AG3:AH3"/>
    <mergeCell ref="C3:D3"/>
    <mergeCell ref="AE3:AF3"/>
    <mergeCell ref="AI3:AJ3"/>
    <mergeCell ref="U3:V3"/>
    <mergeCell ref="W3:X3"/>
    <mergeCell ref="Y3:Z3"/>
    <mergeCell ref="AA3:AB3"/>
  </mergeCells>
  <pageMargins left="0" right="0" top="0.19685039370078741" bottom="0.15748031496062992" header="0.31496062992125984" footer="0.31496062992125984"/>
  <pageSetup paperSize="9" scale="85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1AD9C-8909-463B-828C-DC6E52B5C4C6}">
  <dimension ref="A1:N23"/>
  <sheetViews>
    <sheetView zoomScale="56" zoomScaleNormal="56" workbookViewId="0">
      <selection activeCell="K5" sqref="K5:K23"/>
    </sheetView>
  </sheetViews>
  <sheetFormatPr defaultRowHeight="18" x14ac:dyDescent="0.35"/>
  <cols>
    <col min="1" max="1" width="8.88671875" style="16"/>
    <col min="2" max="2" width="16.21875" style="16" customWidth="1"/>
    <col min="3" max="5" width="17.44140625" style="26" customWidth="1"/>
    <col min="6" max="6" width="17.44140625" style="16" customWidth="1"/>
    <col min="7" max="7" width="18.6640625" style="16" bestFit="1" customWidth="1"/>
    <col min="8" max="8" width="18.77734375" style="16" customWidth="1"/>
    <col min="9" max="9" width="15.88671875" style="16" bestFit="1" customWidth="1"/>
    <col min="10" max="10" width="7.5546875" style="16" customWidth="1"/>
    <col min="11" max="11" width="10.77734375" style="16" bestFit="1" customWidth="1"/>
    <col min="12" max="12" width="6.77734375" style="16" hidden="1" customWidth="1"/>
    <col min="13" max="13" width="8.33203125" style="16" hidden="1" customWidth="1"/>
    <col min="14" max="14" width="5.109375" style="16" hidden="1" customWidth="1"/>
    <col min="15" max="16384" width="8.88671875" style="16"/>
  </cols>
  <sheetData>
    <row r="1" spans="1:14" x14ac:dyDescent="0.35">
      <c r="A1" s="68" t="s">
        <v>42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1:14" x14ac:dyDescent="0.35">
      <c r="A2" s="67" t="s">
        <v>91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spans="1:14" ht="27" customHeight="1" x14ac:dyDescent="0.35">
      <c r="A3" s="70" t="s">
        <v>0</v>
      </c>
      <c r="B3" s="70" t="s">
        <v>1</v>
      </c>
      <c r="C3" s="70" t="s">
        <v>34</v>
      </c>
      <c r="D3" s="70"/>
      <c r="E3" s="73" t="s">
        <v>35</v>
      </c>
      <c r="F3" s="69" t="s">
        <v>53</v>
      </c>
      <c r="G3" s="69" t="s">
        <v>54</v>
      </c>
      <c r="H3" s="69" t="s">
        <v>55</v>
      </c>
      <c r="I3" s="69" t="s">
        <v>56</v>
      </c>
      <c r="J3" s="70" t="s">
        <v>36</v>
      </c>
      <c r="K3" s="70" t="s">
        <v>43</v>
      </c>
      <c r="L3" s="64" t="s">
        <v>46</v>
      </c>
      <c r="M3" s="65"/>
      <c r="N3" s="66"/>
    </row>
    <row r="4" spans="1:14" ht="66.599999999999994" customHeight="1" x14ac:dyDescent="0.35">
      <c r="A4" s="70"/>
      <c r="B4" s="70"/>
      <c r="C4" s="24" t="s">
        <v>40</v>
      </c>
      <c r="D4" s="24" t="s">
        <v>41</v>
      </c>
      <c r="E4" s="73"/>
      <c r="F4" s="69"/>
      <c r="G4" s="69"/>
      <c r="H4" s="69"/>
      <c r="I4" s="69"/>
      <c r="J4" s="70"/>
      <c r="K4" s="70"/>
      <c r="L4" s="20" t="s">
        <v>40</v>
      </c>
      <c r="M4" s="20" t="s">
        <v>45</v>
      </c>
      <c r="N4" s="20" t="s">
        <v>23</v>
      </c>
    </row>
    <row r="5" spans="1:14" ht="21.6" customHeight="1" x14ac:dyDescent="0.35">
      <c r="A5" s="17">
        <v>1</v>
      </c>
      <c r="B5" s="18" t="s">
        <v>3</v>
      </c>
      <c r="C5" s="23" t="s">
        <v>92</v>
      </c>
      <c r="D5" s="25" t="s">
        <v>89</v>
      </c>
      <c r="E5" s="25" t="s">
        <v>52</v>
      </c>
      <c r="F5" s="21"/>
      <c r="G5" s="21"/>
      <c r="H5" s="21"/>
      <c r="I5" s="23" t="s">
        <v>49</v>
      </c>
      <c r="J5" s="23" t="s">
        <v>49</v>
      </c>
      <c r="K5" s="21" t="s">
        <v>57</v>
      </c>
      <c r="L5" s="21">
        <v>9</v>
      </c>
      <c r="M5" s="21">
        <v>4</v>
      </c>
      <c r="N5" s="27">
        <v>4</v>
      </c>
    </row>
    <row r="6" spans="1:14" ht="21.6" customHeight="1" x14ac:dyDescent="0.35">
      <c r="A6" s="17">
        <v>2</v>
      </c>
      <c r="B6" s="18" t="s">
        <v>4</v>
      </c>
      <c r="C6" s="23" t="s">
        <v>88</v>
      </c>
      <c r="D6" s="25" t="s">
        <v>52</v>
      </c>
      <c r="E6" s="23"/>
      <c r="F6" s="21"/>
      <c r="G6" s="21"/>
      <c r="H6" s="21"/>
      <c r="I6" s="21"/>
      <c r="J6" s="21"/>
      <c r="K6" s="21"/>
      <c r="L6" s="21">
        <v>2</v>
      </c>
      <c r="M6" s="21">
        <v>1</v>
      </c>
      <c r="N6" s="27">
        <v>1</v>
      </c>
    </row>
    <row r="7" spans="1:14" ht="21.6" customHeight="1" x14ac:dyDescent="0.35">
      <c r="A7" s="17">
        <v>3</v>
      </c>
      <c r="B7" s="18" t="s">
        <v>5</v>
      </c>
      <c r="C7" s="23" t="s">
        <v>60</v>
      </c>
      <c r="D7" s="23" t="s">
        <v>49</v>
      </c>
      <c r="E7" s="23"/>
      <c r="F7" s="21"/>
      <c r="G7" s="21"/>
      <c r="H7" s="21"/>
      <c r="I7" s="21"/>
      <c r="J7" s="21"/>
      <c r="K7" s="21"/>
      <c r="L7" s="21">
        <v>1</v>
      </c>
      <c r="M7" s="21">
        <v>0</v>
      </c>
      <c r="N7" s="27"/>
    </row>
    <row r="8" spans="1:14" ht="21.6" customHeight="1" x14ac:dyDescent="0.35">
      <c r="A8" s="17">
        <v>4</v>
      </c>
      <c r="B8" s="18" t="s">
        <v>6</v>
      </c>
      <c r="C8" s="23" t="s">
        <v>67</v>
      </c>
      <c r="D8" s="25" t="s">
        <v>52</v>
      </c>
      <c r="E8" s="25" t="s">
        <v>52</v>
      </c>
      <c r="F8" s="23" t="s">
        <v>49</v>
      </c>
      <c r="G8" s="23" t="s">
        <v>49</v>
      </c>
      <c r="H8" s="21"/>
      <c r="I8" s="21"/>
      <c r="J8" s="23" t="s">
        <v>49</v>
      </c>
      <c r="K8" s="21" t="s">
        <v>57</v>
      </c>
      <c r="L8" s="21">
        <v>6</v>
      </c>
      <c r="M8" s="21">
        <v>5</v>
      </c>
      <c r="N8" s="27">
        <v>2</v>
      </c>
    </row>
    <row r="9" spans="1:14" ht="21.6" customHeight="1" x14ac:dyDescent="0.35">
      <c r="A9" s="17">
        <v>5</v>
      </c>
      <c r="B9" s="18" t="s">
        <v>7</v>
      </c>
      <c r="C9" s="25" t="s">
        <v>93</v>
      </c>
      <c r="D9" s="25" t="s">
        <v>89</v>
      </c>
      <c r="E9" s="25" t="s">
        <v>52</v>
      </c>
      <c r="F9" s="23" t="s">
        <v>49</v>
      </c>
      <c r="G9" s="23" t="s">
        <v>49</v>
      </c>
      <c r="H9" s="21"/>
      <c r="I9" s="23" t="s">
        <v>49</v>
      </c>
      <c r="J9" s="23" t="s">
        <v>49</v>
      </c>
      <c r="K9" s="21"/>
      <c r="L9" s="21">
        <v>16</v>
      </c>
      <c r="M9" s="21">
        <v>8</v>
      </c>
      <c r="N9" s="27">
        <v>1</v>
      </c>
    </row>
    <row r="10" spans="1:14" ht="21.6" customHeight="1" x14ac:dyDescent="0.35">
      <c r="A10" s="17">
        <v>6</v>
      </c>
      <c r="B10" s="18" t="s">
        <v>8</v>
      </c>
      <c r="C10" s="23" t="s">
        <v>94</v>
      </c>
      <c r="D10" s="25" t="s">
        <v>95</v>
      </c>
      <c r="E10" s="23" t="s">
        <v>49</v>
      </c>
      <c r="F10" s="21"/>
      <c r="G10" s="25"/>
      <c r="H10" s="21"/>
      <c r="I10" s="21"/>
      <c r="J10" s="25" t="s">
        <v>52</v>
      </c>
      <c r="K10" s="21"/>
      <c r="L10" s="21">
        <v>6</v>
      </c>
      <c r="M10" s="21">
        <v>6</v>
      </c>
      <c r="N10" s="27">
        <v>1</v>
      </c>
    </row>
    <row r="11" spans="1:14" ht="21.6" customHeight="1" x14ac:dyDescent="0.35">
      <c r="A11" s="17">
        <v>7</v>
      </c>
      <c r="B11" s="18" t="s">
        <v>9</v>
      </c>
      <c r="C11" s="23" t="s">
        <v>63</v>
      </c>
      <c r="D11" s="23" t="s">
        <v>49</v>
      </c>
      <c r="E11" s="25" t="s">
        <v>52</v>
      </c>
      <c r="F11" s="21"/>
      <c r="G11" s="21"/>
      <c r="H11" s="21"/>
      <c r="I11" s="21"/>
      <c r="J11" s="23" t="s">
        <v>49</v>
      </c>
      <c r="K11" s="21"/>
      <c r="L11" s="21">
        <v>0</v>
      </c>
      <c r="M11" s="21">
        <v>0</v>
      </c>
      <c r="N11" s="27"/>
    </row>
    <row r="12" spans="1:14" ht="21.6" customHeight="1" x14ac:dyDescent="0.35">
      <c r="A12" s="17">
        <v>8</v>
      </c>
      <c r="B12" s="18" t="s">
        <v>10</v>
      </c>
      <c r="C12" s="25" t="s">
        <v>96</v>
      </c>
      <c r="D12" s="25" t="s">
        <v>58</v>
      </c>
      <c r="E12" s="25" t="s">
        <v>52</v>
      </c>
      <c r="F12" s="21"/>
      <c r="G12" s="21"/>
      <c r="H12" s="21"/>
      <c r="I12" s="21"/>
      <c r="J12" s="23" t="s">
        <v>49</v>
      </c>
      <c r="K12" s="21" t="s">
        <v>57</v>
      </c>
      <c r="L12" s="21">
        <v>6</v>
      </c>
      <c r="M12" s="21">
        <v>6</v>
      </c>
      <c r="N12" s="27">
        <v>0</v>
      </c>
    </row>
    <row r="13" spans="1:14" ht="21.6" customHeight="1" x14ac:dyDescent="0.35">
      <c r="A13" s="17">
        <v>9</v>
      </c>
      <c r="B13" s="18" t="s">
        <v>11</v>
      </c>
      <c r="C13" s="25" t="s">
        <v>97</v>
      </c>
      <c r="D13" s="25" t="s">
        <v>58</v>
      </c>
      <c r="E13" s="23"/>
      <c r="F13" s="21"/>
      <c r="G13" s="21"/>
      <c r="H13" s="21"/>
      <c r="I13" s="21"/>
      <c r="J13" s="21"/>
      <c r="K13" s="21"/>
      <c r="L13" s="21">
        <v>5</v>
      </c>
      <c r="M13" s="21">
        <v>5</v>
      </c>
      <c r="N13" s="27">
        <v>2</v>
      </c>
    </row>
    <row r="14" spans="1:14" ht="21.6" customHeight="1" x14ac:dyDescent="0.35">
      <c r="A14" s="17">
        <v>10</v>
      </c>
      <c r="B14" s="18" t="s">
        <v>12</v>
      </c>
      <c r="C14" s="23" t="s">
        <v>48</v>
      </c>
      <c r="D14" s="25" t="s">
        <v>58</v>
      </c>
      <c r="E14" s="25" t="s">
        <v>52</v>
      </c>
      <c r="F14" s="21"/>
      <c r="G14" s="21"/>
      <c r="H14" s="21"/>
      <c r="I14" s="21"/>
      <c r="J14" s="21"/>
      <c r="K14" s="21"/>
      <c r="L14" s="21">
        <v>1</v>
      </c>
      <c r="M14" s="21">
        <v>0</v>
      </c>
      <c r="N14" s="27"/>
    </row>
    <row r="15" spans="1:14" ht="21.6" customHeight="1" x14ac:dyDescent="0.35">
      <c r="A15" s="17">
        <v>11</v>
      </c>
      <c r="B15" s="18" t="s">
        <v>13</v>
      </c>
      <c r="C15" s="25" t="s">
        <v>90</v>
      </c>
      <c r="D15" s="25" t="s">
        <v>52</v>
      </c>
      <c r="E15" s="23"/>
      <c r="F15" s="21"/>
      <c r="G15" s="21"/>
      <c r="H15" s="21"/>
      <c r="I15" s="21"/>
      <c r="J15" s="21"/>
      <c r="K15" s="21"/>
      <c r="L15" s="21">
        <v>0</v>
      </c>
      <c r="M15" s="21">
        <v>0</v>
      </c>
      <c r="N15" s="27"/>
    </row>
    <row r="16" spans="1:14" ht="21.6" customHeight="1" x14ac:dyDescent="0.35">
      <c r="A16" s="17">
        <v>12</v>
      </c>
      <c r="B16" s="18" t="s">
        <v>14</v>
      </c>
      <c r="C16" s="25" t="s">
        <v>61</v>
      </c>
      <c r="D16" s="25" t="s">
        <v>62</v>
      </c>
      <c r="E16" s="25" t="s">
        <v>52</v>
      </c>
      <c r="F16" s="21"/>
      <c r="G16" s="21"/>
      <c r="H16" s="21"/>
      <c r="I16" s="21"/>
      <c r="J16" s="23" t="s">
        <v>49</v>
      </c>
      <c r="K16" s="21"/>
      <c r="L16" s="21">
        <v>1</v>
      </c>
      <c r="M16" s="21">
        <v>0</v>
      </c>
      <c r="N16" s="27">
        <v>1</v>
      </c>
    </row>
    <row r="17" spans="1:14" ht="21.6" customHeight="1" x14ac:dyDescent="0.35">
      <c r="A17" s="17">
        <v>13</v>
      </c>
      <c r="B17" s="18" t="s">
        <v>15</v>
      </c>
      <c r="C17" s="25" t="s">
        <v>89</v>
      </c>
      <c r="D17" s="25" t="s">
        <v>52</v>
      </c>
      <c r="E17" s="23"/>
      <c r="F17" s="21"/>
      <c r="G17" s="25" t="s">
        <v>52</v>
      </c>
      <c r="H17" s="21"/>
      <c r="I17" s="23" t="s">
        <v>49</v>
      </c>
      <c r="J17" s="21"/>
      <c r="K17" s="21"/>
      <c r="L17" s="21">
        <v>0</v>
      </c>
      <c r="M17" s="21">
        <v>0</v>
      </c>
      <c r="N17" s="27"/>
    </row>
    <row r="18" spans="1:14" ht="21.6" customHeight="1" x14ac:dyDescent="0.35">
      <c r="A18" s="17">
        <v>14</v>
      </c>
      <c r="B18" s="18" t="s">
        <v>16</v>
      </c>
      <c r="C18" s="23" t="s">
        <v>66</v>
      </c>
      <c r="D18" s="25" t="s">
        <v>52</v>
      </c>
      <c r="E18" s="25" t="s">
        <v>52</v>
      </c>
      <c r="F18" s="21"/>
      <c r="G18" s="25" t="s">
        <v>52</v>
      </c>
      <c r="H18" s="21"/>
      <c r="I18" s="21"/>
      <c r="J18" s="21"/>
      <c r="K18" s="21"/>
      <c r="L18" s="21">
        <v>8</v>
      </c>
      <c r="M18" s="21">
        <v>8</v>
      </c>
      <c r="N18" s="27">
        <v>1</v>
      </c>
    </row>
    <row r="19" spans="1:14" ht="21.6" customHeight="1" x14ac:dyDescent="0.35">
      <c r="A19" s="17">
        <v>15</v>
      </c>
      <c r="B19" s="18" t="s">
        <v>17</v>
      </c>
      <c r="C19" s="23" t="s">
        <v>88</v>
      </c>
      <c r="D19" s="25" t="s">
        <v>98</v>
      </c>
      <c r="E19" s="25" t="s">
        <v>52</v>
      </c>
      <c r="F19" s="21"/>
      <c r="G19" s="21"/>
      <c r="H19" s="21"/>
      <c r="I19" s="23" t="s">
        <v>49</v>
      </c>
      <c r="J19" s="21"/>
      <c r="K19" s="21"/>
      <c r="L19" s="21">
        <v>1</v>
      </c>
      <c r="M19" s="21">
        <v>1</v>
      </c>
      <c r="N19" s="27">
        <v>0</v>
      </c>
    </row>
    <row r="20" spans="1:14" ht="21.6" customHeight="1" x14ac:dyDescent="0.35">
      <c r="A20" s="17">
        <v>16</v>
      </c>
      <c r="B20" s="18" t="s">
        <v>18</v>
      </c>
      <c r="C20" s="23" t="s">
        <v>47</v>
      </c>
      <c r="D20" s="23" t="s">
        <v>65</v>
      </c>
      <c r="E20" s="23"/>
      <c r="F20" s="21"/>
      <c r="G20" s="21"/>
      <c r="H20" s="21"/>
      <c r="I20" s="21"/>
      <c r="J20" s="21"/>
      <c r="K20" s="21"/>
      <c r="L20" s="21">
        <v>1</v>
      </c>
      <c r="M20" s="21">
        <v>1</v>
      </c>
      <c r="N20" s="27">
        <v>0</v>
      </c>
    </row>
    <row r="21" spans="1:14" ht="21.6" customHeight="1" x14ac:dyDescent="0.35">
      <c r="A21" s="17">
        <v>17</v>
      </c>
      <c r="B21" s="18" t="s">
        <v>19</v>
      </c>
      <c r="C21" s="23" t="s">
        <v>68</v>
      </c>
      <c r="D21" s="25" t="s">
        <v>69</v>
      </c>
      <c r="E21" s="23" t="s">
        <v>65</v>
      </c>
      <c r="F21" s="23" t="s">
        <v>49</v>
      </c>
      <c r="G21" s="21"/>
      <c r="H21" s="21"/>
      <c r="I21" s="21"/>
      <c r="J21" s="23" t="s">
        <v>50</v>
      </c>
      <c r="K21" s="21" t="s">
        <v>57</v>
      </c>
      <c r="L21" s="21">
        <v>12</v>
      </c>
      <c r="M21" s="21">
        <v>12</v>
      </c>
      <c r="N21" s="27">
        <v>0</v>
      </c>
    </row>
    <row r="22" spans="1:14" ht="39.6" customHeight="1" x14ac:dyDescent="0.35">
      <c r="A22" s="17">
        <v>18</v>
      </c>
      <c r="B22" s="18" t="s">
        <v>37</v>
      </c>
      <c r="C22" s="71" t="s">
        <v>44</v>
      </c>
      <c r="D22" s="72"/>
      <c r="E22" s="72"/>
      <c r="F22" s="23" t="s">
        <v>49</v>
      </c>
      <c r="G22" s="25" t="s">
        <v>52</v>
      </c>
      <c r="H22" s="23" t="s">
        <v>49</v>
      </c>
      <c r="I22" s="21"/>
      <c r="J22" s="25" t="s">
        <v>95</v>
      </c>
      <c r="K22" s="21" t="s">
        <v>102</v>
      </c>
      <c r="L22" s="21"/>
      <c r="M22" s="21"/>
      <c r="N22" s="27"/>
    </row>
    <row r="23" spans="1:14" ht="21.6" customHeight="1" x14ac:dyDescent="0.35">
      <c r="A23" s="18"/>
      <c r="B23" s="19" t="s">
        <v>2</v>
      </c>
      <c r="C23" s="25" t="s">
        <v>99</v>
      </c>
      <c r="D23" s="25" t="s">
        <v>100</v>
      </c>
      <c r="E23" s="25" t="s">
        <v>124</v>
      </c>
      <c r="F23" s="20" t="s">
        <v>51</v>
      </c>
      <c r="G23" s="25" t="s">
        <v>101</v>
      </c>
      <c r="H23" s="20" t="s">
        <v>49</v>
      </c>
      <c r="I23" s="20" t="s">
        <v>51</v>
      </c>
      <c r="J23" s="25" t="s">
        <v>85</v>
      </c>
      <c r="K23" s="25" t="s">
        <v>63</v>
      </c>
      <c r="L23" s="20">
        <f>SUM(L5:L22)</f>
        <v>75</v>
      </c>
      <c r="M23" s="20">
        <f>SUM(M5:M22)</f>
        <v>57</v>
      </c>
      <c r="N23" s="20">
        <f>SUM(N5:N22)</f>
        <v>13</v>
      </c>
    </row>
  </sheetData>
  <mergeCells count="14">
    <mergeCell ref="C22:E22"/>
    <mergeCell ref="C3:D3"/>
    <mergeCell ref="B3:B4"/>
    <mergeCell ref="A3:A4"/>
    <mergeCell ref="E3:E4"/>
    <mergeCell ref="L3:N3"/>
    <mergeCell ref="A2:N2"/>
    <mergeCell ref="A1:N1"/>
    <mergeCell ref="G3:G4"/>
    <mergeCell ref="K3:K4"/>
    <mergeCell ref="F3:F4"/>
    <mergeCell ref="I3:I4"/>
    <mergeCell ref="J3:J4"/>
    <mergeCell ref="H3:H4"/>
  </mergeCells>
  <pageMargins left="0.11811023622047245" right="0" top="0.35433070866141736" bottom="0.35433070866141736" header="0.31496062992125984" footer="0.31496062992125984"/>
  <pageSetup paperSize="9" scale="8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08E5D-E900-47DF-A077-A77F2B9A5622}">
  <dimension ref="A1:F14"/>
  <sheetViews>
    <sheetView zoomScale="72" zoomScaleNormal="72" workbookViewId="0">
      <selection activeCell="J15" sqref="J15"/>
    </sheetView>
  </sheetViews>
  <sheetFormatPr defaultRowHeight="18" x14ac:dyDescent="0.35"/>
  <cols>
    <col min="1" max="1" width="8.88671875" style="16"/>
    <col min="2" max="2" width="44.44140625" style="16" bestFit="1" customWidth="1"/>
    <col min="3" max="3" width="11.5546875" style="16" bestFit="1" customWidth="1"/>
    <col min="4" max="4" width="11.88671875" style="16" customWidth="1"/>
    <col min="5" max="5" width="10" style="16" bestFit="1" customWidth="1"/>
    <col min="6" max="6" width="10.77734375" style="16" customWidth="1"/>
    <col min="7" max="16384" width="8.88671875" style="16"/>
  </cols>
  <sheetData>
    <row r="1" spans="1:6" x14ac:dyDescent="0.35">
      <c r="A1" s="31" t="s">
        <v>42</v>
      </c>
      <c r="B1" s="31"/>
    </row>
    <row r="2" spans="1:6" x14ac:dyDescent="0.35">
      <c r="A2" s="74" t="s">
        <v>91</v>
      </c>
      <c r="B2" s="74"/>
      <c r="C2" s="74"/>
      <c r="D2" s="74"/>
      <c r="E2" s="74"/>
      <c r="F2" s="74"/>
    </row>
    <row r="3" spans="1:6" ht="37.200000000000003" customHeight="1" x14ac:dyDescent="0.35">
      <c r="A3" s="20" t="s">
        <v>0</v>
      </c>
      <c r="B3" s="20" t="s">
        <v>1</v>
      </c>
      <c r="C3" s="20" t="s">
        <v>78</v>
      </c>
      <c r="D3" s="20" t="s">
        <v>87</v>
      </c>
      <c r="E3" s="20" t="s">
        <v>79</v>
      </c>
      <c r="F3" s="20" t="s">
        <v>80</v>
      </c>
    </row>
    <row r="4" spans="1:6" ht="37.200000000000003" customHeight="1" x14ac:dyDescent="0.35">
      <c r="A4" s="17">
        <v>1</v>
      </c>
      <c r="B4" s="30" t="s">
        <v>70</v>
      </c>
      <c r="C4" s="21">
        <v>6</v>
      </c>
      <c r="D4" s="21">
        <v>6</v>
      </c>
      <c r="E4" s="21">
        <v>6</v>
      </c>
      <c r="F4" s="21"/>
    </row>
    <row r="5" spans="1:6" ht="37.200000000000003" customHeight="1" x14ac:dyDescent="0.35">
      <c r="A5" s="17">
        <v>2</v>
      </c>
      <c r="B5" s="30" t="s">
        <v>71</v>
      </c>
      <c r="C5" s="21">
        <v>100</v>
      </c>
      <c r="D5" s="21">
        <v>165</v>
      </c>
      <c r="E5" s="21">
        <v>118</v>
      </c>
      <c r="F5" s="21"/>
    </row>
    <row r="6" spans="1:6" ht="37.200000000000003" customHeight="1" x14ac:dyDescent="0.35">
      <c r="A6" s="17">
        <v>3</v>
      </c>
      <c r="B6" s="32" t="s">
        <v>82</v>
      </c>
      <c r="C6" s="21">
        <v>25</v>
      </c>
      <c r="D6" s="21">
        <v>36</v>
      </c>
      <c r="E6" s="21">
        <v>32</v>
      </c>
      <c r="F6" s="21"/>
    </row>
    <row r="7" spans="1:6" ht="37.200000000000003" customHeight="1" x14ac:dyDescent="0.35">
      <c r="A7" s="17">
        <v>4</v>
      </c>
      <c r="B7" s="32" t="s">
        <v>72</v>
      </c>
      <c r="C7" s="21">
        <v>10</v>
      </c>
      <c r="D7" s="21">
        <v>10</v>
      </c>
      <c r="E7" s="21">
        <v>9</v>
      </c>
      <c r="F7" s="21"/>
    </row>
    <row r="8" spans="1:6" ht="37.200000000000003" customHeight="1" x14ac:dyDescent="0.35">
      <c r="A8" s="17">
        <v>5</v>
      </c>
      <c r="B8" s="32" t="s">
        <v>73</v>
      </c>
      <c r="C8" s="21">
        <v>5</v>
      </c>
      <c r="D8" s="21">
        <v>10</v>
      </c>
      <c r="E8" s="21">
        <v>5</v>
      </c>
      <c r="F8" s="21"/>
    </row>
    <row r="9" spans="1:6" ht="37.200000000000003" customHeight="1" x14ac:dyDescent="0.35">
      <c r="A9" s="17">
        <v>6</v>
      </c>
      <c r="B9" s="32" t="s">
        <v>74</v>
      </c>
      <c r="C9" s="21">
        <v>3</v>
      </c>
      <c r="D9" s="21">
        <v>4</v>
      </c>
      <c r="E9" s="21">
        <v>3</v>
      </c>
      <c r="F9" s="21"/>
    </row>
    <row r="10" spans="1:6" ht="37.200000000000003" customHeight="1" x14ac:dyDescent="0.35">
      <c r="A10" s="17">
        <v>7</v>
      </c>
      <c r="B10" s="32" t="s">
        <v>75</v>
      </c>
      <c r="C10" s="21">
        <v>2</v>
      </c>
      <c r="D10" s="21">
        <v>4</v>
      </c>
      <c r="E10" s="21">
        <v>0</v>
      </c>
      <c r="F10" s="21"/>
    </row>
    <row r="11" spans="1:6" ht="37.200000000000003" customHeight="1" x14ac:dyDescent="0.35">
      <c r="A11" s="17">
        <v>8</v>
      </c>
      <c r="B11" s="32" t="s">
        <v>76</v>
      </c>
      <c r="C11" s="21">
        <v>1</v>
      </c>
      <c r="D11" s="21">
        <v>1</v>
      </c>
      <c r="E11" s="21">
        <v>0</v>
      </c>
      <c r="F11" s="21"/>
    </row>
    <row r="12" spans="1:6" ht="37.200000000000003" customHeight="1" x14ac:dyDescent="0.35">
      <c r="A12" s="17">
        <v>9</v>
      </c>
      <c r="B12" s="32" t="s">
        <v>83</v>
      </c>
      <c r="C12" s="21">
        <v>3</v>
      </c>
      <c r="D12" s="21">
        <v>4</v>
      </c>
      <c r="E12" s="21">
        <v>0</v>
      </c>
      <c r="F12" s="21"/>
    </row>
    <row r="13" spans="1:6" ht="37.200000000000003" customHeight="1" x14ac:dyDescent="0.35">
      <c r="A13" s="17">
        <v>10</v>
      </c>
      <c r="B13" s="32" t="s">
        <v>81</v>
      </c>
      <c r="C13" s="21">
        <v>4</v>
      </c>
      <c r="D13" s="21">
        <v>10</v>
      </c>
      <c r="E13" s="21">
        <v>3</v>
      </c>
      <c r="F13" s="21"/>
    </row>
    <row r="14" spans="1:6" ht="37.200000000000003" customHeight="1" x14ac:dyDescent="0.35">
      <c r="A14" s="17">
        <v>11</v>
      </c>
      <c r="B14" s="32" t="s">
        <v>77</v>
      </c>
      <c r="C14" s="21">
        <v>3</v>
      </c>
      <c r="D14" s="21">
        <v>5</v>
      </c>
      <c r="E14" s="21">
        <v>1</v>
      </c>
      <c r="F14" s="21"/>
    </row>
  </sheetData>
  <mergeCells count="1">
    <mergeCell ref="A2:F2"/>
  </mergeCells>
  <pageMargins left="0.11811023622047245" right="0" top="0.35433070866141736" bottom="0.35433070866141736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F4167-98D8-456D-BF88-1E239D14651A}">
  <dimension ref="A1:G14"/>
  <sheetViews>
    <sheetView tabSelected="1" zoomScale="76" zoomScaleNormal="76" workbookViewId="0">
      <selection activeCell="F10" sqref="F10"/>
    </sheetView>
  </sheetViews>
  <sheetFormatPr defaultRowHeight="18" x14ac:dyDescent="0.35"/>
  <cols>
    <col min="1" max="1" width="8.88671875" style="16"/>
    <col min="2" max="2" width="44.44140625" style="16" bestFit="1" customWidth="1"/>
    <col min="3" max="3" width="11.5546875" style="16" hidden="1" customWidth="1"/>
    <col min="4" max="4" width="20.88671875" style="16" customWidth="1"/>
    <col min="5" max="5" width="23.44140625" style="16" hidden="1" customWidth="1"/>
    <col min="6" max="6" width="18" style="16" customWidth="1"/>
    <col min="7" max="7" width="15.5546875" style="16" customWidth="1"/>
    <col min="8" max="16384" width="8.88671875" style="16"/>
  </cols>
  <sheetData>
    <row r="1" spans="1:7" x14ac:dyDescent="0.35">
      <c r="A1" s="68" t="s">
        <v>108</v>
      </c>
      <c r="B1" s="68"/>
      <c r="C1" s="68"/>
      <c r="D1" s="68"/>
      <c r="E1" s="68"/>
      <c r="F1" s="68"/>
      <c r="G1" s="68"/>
    </row>
    <row r="2" spans="1:7" x14ac:dyDescent="0.35">
      <c r="A2" s="74" t="s">
        <v>173</v>
      </c>
      <c r="B2" s="74"/>
      <c r="C2" s="74"/>
      <c r="D2" s="74"/>
      <c r="E2" s="74"/>
      <c r="F2" s="74"/>
      <c r="G2" s="74"/>
    </row>
    <row r="3" spans="1:7" ht="37.200000000000003" customHeight="1" x14ac:dyDescent="0.35">
      <c r="A3" s="20" t="s">
        <v>0</v>
      </c>
      <c r="B3" s="20" t="s">
        <v>1</v>
      </c>
      <c r="C3" s="20" t="s">
        <v>168</v>
      </c>
      <c r="D3" s="20" t="s">
        <v>169</v>
      </c>
      <c r="E3" s="46" t="s">
        <v>170</v>
      </c>
      <c r="F3" s="20" t="s">
        <v>79</v>
      </c>
      <c r="G3" s="20" t="s">
        <v>80</v>
      </c>
    </row>
    <row r="4" spans="1:7" ht="37.200000000000003" customHeight="1" x14ac:dyDescent="0.35">
      <c r="A4" s="17">
        <v>1</v>
      </c>
      <c r="B4" s="30" t="s">
        <v>70</v>
      </c>
      <c r="C4" s="21">
        <v>6</v>
      </c>
      <c r="D4" s="21">
        <v>3</v>
      </c>
      <c r="E4" s="21">
        <f>D4+C4</f>
        <v>9</v>
      </c>
      <c r="F4" s="20">
        <v>1</v>
      </c>
      <c r="G4" s="21"/>
    </row>
    <row r="5" spans="1:7" ht="37.200000000000003" customHeight="1" x14ac:dyDescent="0.35">
      <c r="A5" s="17">
        <v>2</v>
      </c>
      <c r="B5" s="30" t="s">
        <v>71</v>
      </c>
      <c r="C5" s="21">
        <v>100</v>
      </c>
      <c r="D5" s="21">
        <v>100</v>
      </c>
      <c r="E5" s="21">
        <f t="shared" ref="E5:E14" si="0">D5+C5</f>
        <v>200</v>
      </c>
      <c r="F5" s="20">
        <v>50</v>
      </c>
      <c r="G5" s="21"/>
    </row>
    <row r="6" spans="1:7" ht="37.200000000000003" customHeight="1" x14ac:dyDescent="0.35">
      <c r="A6" s="17">
        <v>3</v>
      </c>
      <c r="B6" s="32" t="s">
        <v>82</v>
      </c>
      <c r="C6" s="21">
        <v>25</v>
      </c>
      <c r="D6" s="21">
        <v>25</v>
      </c>
      <c r="E6" s="21">
        <f t="shared" si="0"/>
        <v>50</v>
      </c>
      <c r="F6" s="21">
        <v>10</v>
      </c>
      <c r="G6" s="21"/>
    </row>
    <row r="7" spans="1:7" ht="37.200000000000003" customHeight="1" x14ac:dyDescent="0.35">
      <c r="A7" s="17">
        <v>4</v>
      </c>
      <c r="B7" s="32" t="s">
        <v>72</v>
      </c>
      <c r="C7" s="21">
        <v>10</v>
      </c>
      <c r="D7" s="21">
        <v>10</v>
      </c>
      <c r="E7" s="21">
        <f t="shared" si="0"/>
        <v>20</v>
      </c>
      <c r="F7" s="20">
        <v>2</v>
      </c>
      <c r="G7" s="21"/>
    </row>
    <row r="8" spans="1:7" ht="37.200000000000003" customHeight="1" x14ac:dyDescent="0.35">
      <c r="A8" s="17">
        <v>5</v>
      </c>
      <c r="B8" s="32" t="s">
        <v>73</v>
      </c>
      <c r="C8" s="21">
        <v>5</v>
      </c>
      <c r="D8" s="21">
        <v>5</v>
      </c>
      <c r="E8" s="21">
        <f t="shared" si="0"/>
        <v>10</v>
      </c>
      <c r="F8" s="20">
        <v>5</v>
      </c>
      <c r="G8" s="21"/>
    </row>
    <row r="9" spans="1:7" ht="37.200000000000003" customHeight="1" x14ac:dyDescent="0.35">
      <c r="A9" s="17">
        <v>6</v>
      </c>
      <c r="B9" s="32" t="s">
        <v>74</v>
      </c>
      <c r="C9" s="21">
        <v>3</v>
      </c>
      <c r="D9" s="21">
        <v>0</v>
      </c>
      <c r="E9" s="21">
        <f t="shared" si="0"/>
        <v>3</v>
      </c>
      <c r="F9" s="20">
        <v>0</v>
      </c>
      <c r="G9" s="21"/>
    </row>
    <row r="10" spans="1:7" ht="37.200000000000003" customHeight="1" x14ac:dyDescent="0.35">
      <c r="A10" s="17">
        <v>7</v>
      </c>
      <c r="B10" s="32" t="s">
        <v>75</v>
      </c>
      <c r="C10" s="21">
        <v>2</v>
      </c>
      <c r="D10" s="21">
        <v>1</v>
      </c>
      <c r="E10" s="21">
        <f t="shared" si="0"/>
        <v>3</v>
      </c>
      <c r="F10" s="21">
        <v>0</v>
      </c>
      <c r="G10" s="21"/>
    </row>
    <row r="11" spans="1:7" ht="37.200000000000003" customHeight="1" x14ac:dyDescent="0.35">
      <c r="A11" s="17">
        <v>8</v>
      </c>
      <c r="B11" s="32" t="s">
        <v>76</v>
      </c>
      <c r="C11" s="21">
        <v>1</v>
      </c>
      <c r="D11" s="21">
        <v>1</v>
      </c>
      <c r="E11" s="21">
        <f t="shared" si="0"/>
        <v>2</v>
      </c>
      <c r="F11" s="21">
        <v>0</v>
      </c>
      <c r="G11" s="21"/>
    </row>
    <row r="12" spans="1:7" ht="37.200000000000003" customHeight="1" x14ac:dyDescent="0.35">
      <c r="A12" s="17">
        <v>9</v>
      </c>
      <c r="B12" s="32" t="s">
        <v>83</v>
      </c>
      <c r="C12" s="21">
        <v>3</v>
      </c>
      <c r="D12" s="21">
        <v>1</v>
      </c>
      <c r="E12" s="21">
        <f t="shared" si="0"/>
        <v>4</v>
      </c>
      <c r="F12" s="21">
        <v>0</v>
      </c>
      <c r="G12" s="21"/>
    </row>
    <row r="13" spans="1:7" ht="37.200000000000003" customHeight="1" x14ac:dyDescent="0.35">
      <c r="A13" s="17">
        <v>10</v>
      </c>
      <c r="B13" s="32" t="s">
        <v>81</v>
      </c>
      <c r="C13" s="21">
        <v>4</v>
      </c>
      <c r="D13" s="21">
        <v>3</v>
      </c>
      <c r="E13" s="21">
        <f t="shared" si="0"/>
        <v>7</v>
      </c>
      <c r="F13" s="20">
        <v>1</v>
      </c>
      <c r="G13" s="21"/>
    </row>
    <row r="14" spans="1:7" ht="37.200000000000003" customHeight="1" x14ac:dyDescent="0.35">
      <c r="A14" s="17">
        <v>11</v>
      </c>
      <c r="B14" s="32" t="s">
        <v>77</v>
      </c>
      <c r="C14" s="21">
        <v>3</v>
      </c>
      <c r="D14" s="21">
        <v>2</v>
      </c>
      <c r="E14" s="21">
        <f t="shared" si="0"/>
        <v>5</v>
      </c>
      <c r="F14" s="20">
        <v>0</v>
      </c>
      <c r="G14" s="21"/>
    </row>
  </sheetData>
  <mergeCells count="2">
    <mergeCell ref="A2:G2"/>
    <mergeCell ref="A1:G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E963D-FFC3-4FDF-B346-2B64C2724AF6}">
  <dimension ref="A1:F14"/>
  <sheetViews>
    <sheetView workbookViewId="0">
      <selection activeCell="B9" sqref="B9"/>
    </sheetView>
  </sheetViews>
  <sheetFormatPr defaultRowHeight="14.4" x14ac:dyDescent="0.3"/>
  <cols>
    <col min="2" max="2" width="44.44140625" bestFit="1" customWidth="1"/>
    <col min="3" max="3" width="14.77734375" customWidth="1"/>
    <col min="4" max="4" width="11.88671875" hidden="1" customWidth="1"/>
    <col min="5" max="5" width="12.5546875" customWidth="1"/>
    <col min="6" max="6" width="11.44140625" customWidth="1"/>
  </cols>
  <sheetData>
    <row r="1" spans="1:6" ht="18" x14ac:dyDescent="0.35">
      <c r="A1" s="31" t="s">
        <v>127</v>
      </c>
      <c r="B1" s="31"/>
      <c r="C1" s="16"/>
      <c r="D1" s="16"/>
      <c r="E1" s="16"/>
      <c r="F1" s="16"/>
    </row>
    <row r="2" spans="1:6" ht="18" x14ac:dyDescent="0.35">
      <c r="A2" s="74" t="s">
        <v>128</v>
      </c>
      <c r="B2" s="74"/>
      <c r="C2" s="74"/>
      <c r="D2" s="74"/>
      <c r="E2" s="74"/>
      <c r="F2" s="74"/>
    </row>
    <row r="3" spans="1:6" ht="27.6" customHeight="1" x14ac:dyDescent="0.3">
      <c r="A3" s="20" t="s">
        <v>0</v>
      </c>
      <c r="B3" s="20" t="s">
        <v>1</v>
      </c>
      <c r="C3" s="20" t="s">
        <v>78</v>
      </c>
      <c r="D3" s="20" t="s">
        <v>87</v>
      </c>
      <c r="E3" s="20" t="s">
        <v>79</v>
      </c>
      <c r="F3" s="20" t="s">
        <v>80</v>
      </c>
    </row>
    <row r="4" spans="1:6" ht="27.6" customHeight="1" x14ac:dyDescent="0.3">
      <c r="A4" s="17">
        <v>1</v>
      </c>
      <c r="B4" s="30" t="s">
        <v>70</v>
      </c>
      <c r="C4" s="21">
        <v>3</v>
      </c>
      <c r="D4" s="21">
        <v>6</v>
      </c>
      <c r="E4" s="21">
        <v>0</v>
      </c>
      <c r="F4" s="21"/>
    </row>
    <row r="5" spans="1:6" ht="27.6" customHeight="1" x14ac:dyDescent="0.3">
      <c r="A5" s="17">
        <v>2</v>
      </c>
      <c r="B5" s="30" t="s">
        <v>71</v>
      </c>
      <c r="C5" s="21">
        <v>100</v>
      </c>
      <c r="D5" s="21">
        <v>165</v>
      </c>
      <c r="E5" s="21">
        <v>29</v>
      </c>
      <c r="F5" s="21"/>
    </row>
    <row r="6" spans="1:6" ht="27.6" customHeight="1" x14ac:dyDescent="0.35">
      <c r="A6" s="17">
        <v>3</v>
      </c>
      <c r="B6" s="32" t="s">
        <v>82</v>
      </c>
      <c r="C6" s="21">
        <v>25</v>
      </c>
      <c r="D6" s="21">
        <v>36</v>
      </c>
      <c r="E6" s="21">
        <v>2</v>
      </c>
      <c r="F6" s="21"/>
    </row>
    <row r="7" spans="1:6" ht="27.6" customHeight="1" x14ac:dyDescent="0.35">
      <c r="A7" s="17">
        <v>4</v>
      </c>
      <c r="B7" s="32" t="s">
        <v>72</v>
      </c>
      <c r="C7" s="21">
        <v>10</v>
      </c>
      <c r="D7" s="21">
        <v>10</v>
      </c>
      <c r="E7" s="21">
        <v>1</v>
      </c>
      <c r="F7" s="21"/>
    </row>
    <row r="8" spans="1:6" ht="27.6" customHeight="1" x14ac:dyDescent="0.35">
      <c r="A8" s="17">
        <v>5</v>
      </c>
      <c r="B8" s="32" t="s">
        <v>73</v>
      </c>
      <c r="C8" s="21">
        <v>5</v>
      </c>
      <c r="D8" s="21">
        <v>10</v>
      </c>
      <c r="E8" s="21">
        <v>1</v>
      </c>
      <c r="F8" s="21"/>
    </row>
    <row r="9" spans="1:6" ht="27.6" customHeight="1" x14ac:dyDescent="0.35">
      <c r="A9" s="17">
        <v>6</v>
      </c>
      <c r="B9" s="32" t="s">
        <v>74</v>
      </c>
      <c r="C9" s="21">
        <v>0</v>
      </c>
      <c r="D9" s="21">
        <v>4</v>
      </c>
      <c r="E9" s="21">
        <v>0</v>
      </c>
      <c r="F9" s="21"/>
    </row>
    <row r="10" spans="1:6" ht="27.6" customHeight="1" x14ac:dyDescent="0.35">
      <c r="A10" s="17">
        <v>7</v>
      </c>
      <c r="B10" s="32" t="s">
        <v>75</v>
      </c>
      <c r="C10" s="21">
        <v>1</v>
      </c>
      <c r="D10" s="21">
        <v>4</v>
      </c>
      <c r="E10" s="21">
        <v>0</v>
      </c>
      <c r="F10" s="21"/>
    </row>
    <row r="11" spans="1:6" ht="27.6" customHeight="1" x14ac:dyDescent="0.35">
      <c r="A11" s="17">
        <v>8</v>
      </c>
      <c r="B11" s="32" t="s">
        <v>76</v>
      </c>
      <c r="C11" s="21">
        <v>1</v>
      </c>
      <c r="D11" s="21">
        <v>1</v>
      </c>
      <c r="E11" s="21">
        <v>0</v>
      </c>
      <c r="F11" s="21"/>
    </row>
    <row r="12" spans="1:6" ht="27.6" customHeight="1" x14ac:dyDescent="0.35">
      <c r="A12" s="17">
        <v>9</v>
      </c>
      <c r="B12" s="32" t="s">
        <v>83</v>
      </c>
      <c r="C12" s="21">
        <v>1</v>
      </c>
      <c r="D12" s="21">
        <v>4</v>
      </c>
      <c r="E12" s="21">
        <v>0</v>
      </c>
      <c r="F12" s="21"/>
    </row>
    <row r="13" spans="1:6" ht="27.6" customHeight="1" x14ac:dyDescent="0.35">
      <c r="A13" s="17">
        <v>10</v>
      </c>
      <c r="B13" s="32" t="s">
        <v>81</v>
      </c>
      <c r="C13" s="21">
        <v>3</v>
      </c>
      <c r="D13" s="21">
        <v>10</v>
      </c>
      <c r="E13" s="21">
        <v>0</v>
      </c>
      <c r="F13" s="21"/>
    </row>
    <row r="14" spans="1:6" ht="27.6" customHeight="1" x14ac:dyDescent="0.35">
      <c r="A14" s="17">
        <v>11</v>
      </c>
      <c r="B14" s="32" t="s">
        <v>77</v>
      </c>
      <c r="C14" s="21">
        <v>2</v>
      </c>
      <c r="D14" s="21">
        <v>5</v>
      </c>
      <c r="E14" s="21">
        <v>0</v>
      </c>
      <c r="F14" s="21"/>
    </row>
  </sheetData>
  <mergeCells count="1">
    <mergeCell ref="A2:F2"/>
  </mergeCells>
  <pageMargins left="0.31496062992125984" right="0.11811023622047245" top="0.35433070866141736" bottom="0.35433070866141736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14EC4-AA72-4D8F-9DA1-F8FD597ED9FB}">
  <dimension ref="A1:D54"/>
  <sheetViews>
    <sheetView topLeftCell="A33" workbookViewId="0">
      <selection activeCell="B54" sqref="B54:C54"/>
    </sheetView>
  </sheetViews>
  <sheetFormatPr defaultRowHeight="14.4" x14ac:dyDescent="0.3"/>
  <cols>
    <col min="1" max="1" width="28.33203125" customWidth="1"/>
    <col min="2" max="4" width="18.33203125" customWidth="1"/>
  </cols>
  <sheetData>
    <row r="1" spans="1:4" ht="22.8" customHeight="1" x14ac:dyDescent="0.3">
      <c r="A1" s="75" t="s">
        <v>84</v>
      </c>
      <c r="B1" s="75"/>
      <c r="C1" s="75"/>
      <c r="D1" s="75"/>
    </row>
    <row r="2" spans="1:4" ht="17.399999999999999" x14ac:dyDescent="0.3">
      <c r="A2" s="20" t="s">
        <v>59</v>
      </c>
      <c r="B2" s="20" t="s">
        <v>45</v>
      </c>
      <c r="C2" s="20" t="s">
        <v>23</v>
      </c>
      <c r="D2" s="20" t="s">
        <v>64</v>
      </c>
    </row>
    <row r="3" spans="1:4" ht="18" x14ac:dyDescent="0.3">
      <c r="A3" s="28">
        <v>45596</v>
      </c>
      <c r="B3" s="21">
        <v>19</v>
      </c>
      <c r="C3" s="21">
        <v>5</v>
      </c>
      <c r="D3" s="29">
        <f>C3/B3%</f>
        <v>26.315789473684209</v>
      </c>
    </row>
    <row r="4" spans="1:4" ht="18" x14ac:dyDescent="0.3">
      <c r="A4" s="28">
        <v>45597</v>
      </c>
      <c r="B4" s="21">
        <v>77</v>
      </c>
      <c r="C4" s="21">
        <v>10</v>
      </c>
      <c r="D4" s="29">
        <f t="shared" ref="D4:D47" si="0">C4/B4%</f>
        <v>12.987012987012987</v>
      </c>
    </row>
    <row r="5" spans="1:4" ht="18" x14ac:dyDescent="0.3">
      <c r="A5" s="28">
        <v>45598</v>
      </c>
      <c r="B5" s="21">
        <v>78</v>
      </c>
      <c r="C5" s="21">
        <v>2</v>
      </c>
      <c r="D5" s="29">
        <f t="shared" si="0"/>
        <v>2.5641025641025639</v>
      </c>
    </row>
    <row r="6" spans="1:4" ht="18" x14ac:dyDescent="0.3">
      <c r="A6" s="28">
        <v>45599</v>
      </c>
      <c r="B6" s="21">
        <v>65</v>
      </c>
      <c r="C6" s="21">
        <v>5</v>
      </c>
      <c r="D6" s="29">
        <f t="shared" si="0"/>
        <v>7.6923076923076916</v>
      </c>
    </row>
    <row r="7" spans="1:4" ht="18" x14ac:dyDescent="0.3">
      <c r="A7" s="28">
        <v>45600</v>
      </c>
      <c r="B7" s="21">
        <v>32</v>
      </c>
      <c r="C7" s="21">
        <v>5</v>
      </c>
      <c r="D7" s="29">
        <f t="shared" si="0"/>
        <v>15.625</v>
      </c>
    </row>
    <row r="8" spans="1:4" ht="18" x14ac:dyDescent="0.3">
      <c r="A8" s="28">
        <v>45601</v>
      </c>
      <c r="B8" s="21">
        <v>15</v>
      </c>
      <c r="C8" s="21">
        <v>3</v>
      </c>
      <c r="D8" s="29">
        <f t="shared" si="0"/>
        <v>20</v>
      </c>
    </row>
    <row r="9" spans="1:4" ht="18" x14ac:dyDescent="0.3">
      <c r="A9" s="28">
        <v>45602</v>
      </c>
      <c r="B9" s="21">
        <v>13</v>
      </c>
      <c r="C9" s="21">
        <v>2</v>
      </c>
      <c r="D9" s="29">
        <f t="shared" si="0"/>
        <v>15.384615384615383</v>
      </c>
    </row>
    <row r="10" spans="1:4" ht="18" x14ac:dyDescent="0.3">
      <c r="A10" s="28">
        <v>45603</v>
      </c>
      <c r="B10" s="21">
        <v>14</v>
      </c>
      <c r="C10" s="21">
        <v>1</v>
      </c>
      <c r="D10" s="29">
        <f t="shared" si="0"/>
        <v>7.1428571428571423</v>
      </c>
    </row>
    <row r="11" spans="1:4" ht="18" x14ac:dyDescent="0.3">
      <c r="A11" s="28">
        <v>45604</v>
      </c>
      <c r="B11" s="21">
        <v>12</v>
      </c>
      <c r="C11" s="21">
        <v>0</v>
      </c>
      <c r="D11" s="29">
        <f t="shared" si="0"/>
        <v>0</v>
      </c>
    </row>
    <row r="12" spans="1:4" ht="18" x14ac:dyDescent="0.3">
      <c r="A12" s="28">
        <v>45605</v>
      </c>
      <c r="B12" s="21">
        <v>8</v>
      </c>
      <c r="C12" s="21">
        <v>1</v>
      </c>
      <c r="D12" s="29">
        <f t="shared" si="0"/>
        <v>12.5</v>
      </c>
    </row>
    <row r="13" spans="1:4" ht="18" x14ac:dyDescent="0.3">
      <c r="A13" s="28">
        <v>45606</v>
      </c>
      <c r="B13" s="21">
        <v>15</v>
      </c>
      <c r="C13" s="21">
        <v>4</v>
      </c>
      <c r="D13" s="29">
        <f t="shared" si="0"/>
        <v>26.666666666666668</v>
      </c>
    </row>
    <row r="14" spans="1:4" ht="18" x14ac:dyDescent="0.3">
      <c r="A14" s="28">
        <v>45607</v>
      </c>
      <c r="B14" s="21">
        <v>15</v>
      </c>
      <c r="C14" s="21">
        <v>2</v>
      </c>
      <c r="D14" s="29">
        <f t="shared" si="0"/>
        <v>13.333333333333334</v>
      </c>
    </row>
    <row r="15" spans="1:4" ht="18" x14ac:dyDescent="0.3">
      <c r="A15" s="28">
        <v>45608</v>
      </c>
      <c r="B15" s="21">
        <v>3</v>
      </c>
      <c r="C15" s="21">
        <v>3</v>
      </c>
      <c r="D15" s="29">
        <f t="shared" si="0"/>
        <v>100</v>
      </c>
    </row>
    <row r="16" spans="1:4" ht="18" x14ac:dyDescent="0.3">
      <c r="A16" s="28">
        <v>45609</v>
      </c>
      <c r="B16" s="21">
        <v>10</v>
      </c>
      <c r="C16" s="21">
        <v>10</v>
      </c>
      <c r="D16" s="29">
        <f t="shared" si="0"/>
        <v>100</v>
      </c>
    </row>
    <row r="17" spans="1:4" ht="18" x14ac:dyDescent="0.3">
      <c r="A17" s="28">
        <v>45610</v>
      </c>
      <c r="B17" s="21">
        <v>32</v>
      </c>
      <c r="C17" s="21">
        <v>7</v>
      </c>
      <c r="D17" s="29">
        <f t="shared" si="0"/>
        <v>21.875</v>
      </c>
    </row>
    <row r="18" spans="1:4" ht="18" x14ac:dyDescent="0.3">
      <c r="A18" s="28">
        <v>45611</v>
      </c>
      <c r="B18" s="34">
        <v>4</v>
      </c>
      <c r="C18" s="21">
        <v>2</v>
      </c>
      <c r="D18" s="29">
        <f t="shared" si="0"/>
        <v>50</v>
      </c>
    </row>
    <row r="19" spans="1:4" ht="18" x14ac:dyDescent="0.3">
      <c r="A19" s="28">
        <v>45612</v>
      </c>
      <c r="B19" s="34">
        <v>15</v>
      </c>
      <c r="C19" s="21">
        <v>6</v>
      </c>
      <c r="D19" s="29">
        <f t="shared" si="0"/>
        <v>40</v>
      </c>
    </row>
    <row r="20" spans="1:4" ht="18" x14ac:dyDescent="0.3">
      <c r="A20" s="28">
        <v>45613</v>
      </c>
      <c r="B20" s="34">
        <v>17</v>
      </c>
      <c r="C20" s="21">
        <v>12</v>
      </c>
      <c r="D20" s="29">
        <f t="shared" si="0"/>
        <v>70.588235294117638</v>
      </c>
    </row>
    <row r="21" spans="1:4" ht="18" x14ac:dyDescent="0.3">
      <c r="A21" s="28">
        <v>45614</v>
      </c>
      <c r="B21" s="34">
        <v>19</v>
      </c>
      <c r="C21" s="21">
        <v>9</v>
      </c>
      <c r="D21" s="29">
        <f t="shared" si="0"/>
        <v>47.368421052631575</v>
      </c>
    </row>
    <row r="22" spans="1:4" ht="18" x14ac:dyDescent="0.3">
      <c r="A22" s="28">
        <v>45615</v>
      </c>
      <c r="B22" s="34">
        <v>6</v>
      </c>
      <c r="C22" s="21">
        <v>2</v>
      </c>
      <c r="D22" s="29">
        <f t="shared" si="0"/>
        <v>33.333333333333336</v>
      </c>
    </row>
    <row r="23" spans="1:4" ht="18" x14ac:dyDescent="0.3">
      <c r="A23" s="28">
        <v>45616</v>
      </c>
      <c r="B23" s="34">
        <v>7</v>
      </c>
      <c r="C23" s="21">
        <v>3</v>
      </c>
      <c r="D23" s="29">
        <f t="shared" si="0"/>
        <v>42.857142857142854</v>
      </c>
    </row>
    <row r="24" spans="1:4" ht="18" x14ac:dyDescent="0.3">
      <c r="A24" s="28">
        <v>45617</v>
      </c>
      <c r="B24" s="34">
        <v>6</v>
      </c>
      <c r="C24" s="21">
        <v>2</v>
      </c>
      <c r="D24" s="29">
        <f t="shared" si="0"/>
        <v>33.333333333333336</v>
      </c>
    </row>
    <row r="25" spans="1:4" ht="18" x14ac:dyDescent="0.3">
      <c r="A25" s="28">
        <v>45618</v>
      </c>
      <c r="B25" s="34">
        <v>6</v>
      </c>
      <c r="C25" s="21">
        <v>2</v>
      </c>
      <c r="D25" s="29">
        <f t="shared" si="0"/>
        <v>33.333333333333336</v>
      </c>
    </row>
    <row r="26" spans="1:4" ht="18" x14ac:dyDescent="0.3">
      <c r="A26" s="28">
        <v>45619</v>
      </c>
      <c r="B26" s="34">
        <v>3</v>
      </c>
      <c r="C26" s="21">
        <v>1</v>
      </c>
      <c r="D26" s="29">
        <f t="shared" si="0"/>
        <v>33.333333333333336</v>
      </c>
    </row>
    <row r="27" spans="1:4" ht="18" x14ac:dyDescent="0.3">
      <c r="A27" s="28">
        <v>45620</v>
      </c>
      <c r="B27" s="34">
        <v>3</v>
      </c>
      <c r="C27" s="21">
        <v>1</v>
      </c>
      <c r="D27" s="29">
        <f t="shared" si="0"/>
        <v>33.333333333333336</v>
      </c>
    </row>
    <row r="28" spans="1:4" ht="18" x14ac:dyDescent="0.3">
      <c r="A28" s="28">
        <v>45621</v>
      </c>
      <c r="B28" s="34">
        <v>3</v>
      </c>
      <c r="C28" s="21">
        <v>1</v>
      </c>
      <c r="D28" s="29">
        <f t="shared" si="0"/>
        <v>33.333333333333336</v>
      </c>
    </row>
    <row r="29" spans="1:4" ht="18" x14ac:dyDescent="0.3">
      <c r="A29" s="28">
        <v>45622</v>
      </c>
      <c r="B29" s="34">
        <v>3</v>
      </c>
      <c r="C29" s="21">
        <v>1</v>
      </c>
      <c r="D29" s="29">
        <f t="shared" si="0"/>
        <v>33.333333333333336</v>
      </c>
    </row>
    <row r="30" spans="1:4" ht="18" x14ac:dyDescent="0.3">
      <c r="A30" s="28">
        <v>45623</v>
      </c>
      <c r="B30" s="34">
        <v>3</v>
      </c>
      <c r="C30" s="21">
        <v>1</v>
      </c>
      <c r="D30" s="29">
        <f t="shared" si="0"/>
        <v>33.333333333333336</v>
      </c>
    </row>
    <row r="31" spans="1:4" ht="18" x14ac:dyDescent="0.3">
      <c r="A31" s="28">
        <v>45624</v>
      </c>
      <c r="B31" s="21">
        <v>4</v>
      </c>
      <c r="C31" s="21">
        <v>1</v>
      </c>
      <c r="D31" s="29">
        <f t="shared" si="0"/>
        <v>25</v>
      </c>
    </row>
    <row r="32" spans="1:4" ht="18" x14ac:dyDescent="0.3">
      <c r="A32" s="28">
        <v>45625</v>
      </c>
      <c r="B32" s="21">
        <v>3</v>
      </c>
      <c r="C32" s="21">
        <v>1</v>
      </c>
      <c r="D32" s="29">
        <f t="shared" si="0"/>
        <v>33.333333333333336</v>
      </c>
    </row>
    <row r="33" spans="1:4" ht="18" x14ac:dyDescent="0.3">
      <c r="A33" s="28">
        <v>45626</v>
      </c>
      <c r="B33" s="21">
        <v>3</v>
      </c>
      <c r="C33" s="21">
        <v>1</v>
      </c>
      <c r="D33" s="29">
        <f t="shared" si="0"/>
        <v>33.333333333333336</v>
      </c>
    </row>
    <row r="34" spans="1:4" ht="18" x14ac:dyDescent="0.3">
      <c r="A34" s="28">
        <v>45627</v>
      </c>
      <c r="B34" s="21">
        <v>3</v>
      </c>
      <c r="C34" s="21">
        <v>1</v>
      </c>
      <c r="D34" s="29">
        <f t="shared" si="0"/>
        <v>33.333333333333336</v>
      </c>
    </row>
    <row r="35" spans="1:4" ht="18" x14ac:dyDescent="0.3">
      <c r="A35" s="28">
        <v>45628</v>
      </c>
      <c r="B35" s="21">
        <v>5</v>
      </c>
      <c r="C35" s="21">
        <v>1</v>
      </c>
      <c r="D35" s="29">
        <f t="shared" si="0"/>
        <v>20</v>
      </c>
    </row>
    <row r="36" spans="1:4" ht="18" x14ac:dyDescent="0.3">
      <c r="A36" s="28">
        <v>45629</v>
      </c>
      <c r="B36" s="21">
        <v>4</v>
      </c>
      <c r="C36" s="21">
        <v>1</v>
      </c>
      <c r="D36" s="29">
        <f t="shared" si="0"/>
        <v>25</v>
      </c>
    </row>
    <row r="37" spans="1:4" ht="18" x14ac:dyDescent="0.3">
      <c r="A37" s="28">
        <v>45630</v>
      </c>
      <c r="B37" s="21">
        <v>5</v>
      </c>
      <c r="C37" s="21">
        <v>1</v>
      </c>
      <c r="D37" s="29">
        <f t="shared" si="0"/>
        <v>20</v>
      </c>
    </row>
    <row r="38" spans="1:4" ht="18" x14ac:dyDescent="0.3">
      <c r="A38" s="28">
        <v>45631</v>
      </c>
      <c r="B38" s="21">
        <v>2</v>
      </c>
      <c r="C38" s="21">
        <v>1</v>
      </c>
      <c r="D38" s="29">
        <f t="shared" si="0"/>
        <v>50</v>
      </c>
    </row>
    <row r="39" spans="1:4" ht="18" x14ac:dyDescent="0.3">
      <c r="A39" s="28">
        <v>45632</v>
      </c>
      <c r="B39" s="21">
        <v>3</v>
      </c>
      <c r="C39" s="21">
        <v>1</v>
      </c>
      <c r="D39" s="29">
        <f t="shared" si="0"/>
        <v>33.333333333333336</v>
      </c>
    </row>
    <row r="40" spans="1:4" ht="18" x14ac:dyDescent="0.3">
      <c r="A40" s="28">
        <v>45633</v>
      </c>
      <c r="B40" s="21">
        <v>4</v>
      </c>
      <c r="C40" s="21">
        <v>1</v>
      </c>
      <c r="D40" s="29">
        <f t="shared" si="0"/>
        <v>25</v>
      </c>
    </row>
    <row r="41" spans="1:4" ht="18" x14ac:dyDescent="0.3">
      <c r="A41" s="28">
        <v>45634</v>
      </c>
      <c r="B41" s="21">
        <v>2</v>
      </c>
      <c r="C41" s="21">
        <v>1</v>
      </c>
      <c r="D41" s="29">
        <f t="shared" si="0"/>
        <v>50</v>
      </c>
    </row>
    <row r="42" spans="1:4" ht="18" x14ac:dyDescent="0.3">
      <c r="A42" s="28">
        <v>45635</v>
      </c>
      <c r="B42" s="21">
        <v>3</v>
      </c>
      <c r="C42" s="21">
        <v>1</v>
      </c>
      <c r="D42" s="29">
        <f t="shared" si="0"/>
        <v>33.333333333333336</v>
      </c>
    </row>
    <row r="43" spans="1:4" ht="18" x14ac:dyDescent="0.3">
      <c r="A43" s="28">
        <v>45636</v>
      </c>
      <c r="B43" s="21">
        <v>6</v>
      </c>
      <c r="C43" s="21">
        <v>2</v>
      </c>
      <c r="D43" s="29">
        <f t="shared" si="0"/>
        <v>33.333333333333336</v>
      </c>
    </row>
    <row r="44" spans="1:4" ht="18" x14ac:dyDescent="0.3">
      <c r="A44" s="28">
        <v>45637</v>
      </c>
      <c r="B44" s="21">
        <v>8</v>
      </c>
      <c r="C44" s="21">
        <v>4</v>
      </c>
      <c r="D44" s="29">
        <f t="shared" si="0"/>
        <v>50</v>
      </c>
    </row>
    <row r="45" spans="1:4" ht="18" x14ac:dyDescent="0.3">
      <c r="A45" s="28">
        <v>45638</v>
      </c>
      <c r="B45" s="21">
        <v>2</v>
      </c>
      <c r="C45" s="21">
        <v>1</v>
      </c>
      <c r="D45" s="29"/>
    </row>
    <row r="46" spans="1:4" ht="18" x14ac:dyDescent="0.3">
      <c r="A46" s="28">
        <v>45639</v>
      </c>
      <c r="B46" s="21">
        <v>3</v>
      </c>
      <c r="C46" s="21">
        <v>1</v>
      </c>
      <c r="D46" s="29"/>
    </row>
    <row r="47" spans="1:4" ht="18" x14ac:dyDescent="0.3">
      <c r="A47" s="21"/>
      <c r="B47" s="21">
        <f>SUM(B3:B46)</f>
        <v>563</v>
      </c>
      <c r="C47" s="21">
        <f>SUM(C3:C46)</f>
        <v>123</v>
      </c>
      <c r="D47" s="29">
        <f t="shared" si="0"/>
        <v>21.847246891651867</v>
      </c>
    </row>
    <row r="48" spans="1:4" x14ac:dyDescent="0.3">
      <c r="B48">
        <f>SUM(B18:B32)</f>
        <v>102</v>
      </c>
      <c r="C48">
        <f>SUM(C18:C32)</f>
        <v>45</v>
      </c>
    </row>
    <row r="49" spans="2:3" x14ac:dyDescent="0.3">
      <c r="B49">
        <f>SUM(B37:B43)</f>
        <v>25</v>
      </c>
      <c r="C49">
        <f>SUM(C37:C43)</f>
        <v>8</v>
      </c>
    </row>
    <row r="50" spans="2:3" x14ac:dyDescent="0.3">
      <c r="B50">
        <f>SUM(B23:B29)</f>
        <v>31</v>
      </c>
      <c r="C50">
        <f>SUM(C23:C29)</f>
        <v>11</v>
      </c>
    </row>
    <row r="51" spans="2:3" x14ac:dyDescent="0.3">
      <c r="B51">
        <f>SUM(B18:B45)</f>
        <v>152</v>
      </c>
      <c r="C51">
        <f>SUM(C18:C45)</f>
        <v>62</v>
      </c>
    </row>
    <row r="53" spans="2:3" x14ac:dyDescent="0.3">
      <c r="B53">
        <f>SUM(B30:B36)</f>
        <v>25</v>
      </c>
      <c r="C53">
        <f>SUM(C30:C36)</f>
        <v>7</v>
      </c>
    </row>
    <row r="54" spans="2:3" x14ac:dyDescent="0.3">
      <c r="B54">
        <f>SUM(B34:B46)</f>
        <v>50</v>
      </c>
      <c r="C54">
        <f>SUM(C34:C46)</f>
        <v>17</v>
      </c>
    </row>
  </sheetData>
  <mergeCells count="1">
    <mergeCell ref="A1:D1"/>
  </mergeCells>
  <phoneticPr fontId="12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719A7-303C-45C6-8B16-60B44D379180}">
  <dimension ref="A1:CJ34"/>
  <sheetViews>
    <sheetView workbookViewId="0">
      <selection activeCell="BN18" sqref="BN18"/>
    </sheetView>
  </sheetViews>
  <sheetFormatPr defaultRowHeight="15.6" x14ac:dyDescent="0.3"/>
  <cols>
    <col min="1" max="1" width="4.88671875" style="7" bestFit="1" customWidth="1"/>
    <col min="2" max="2" width="15.109375" style="7" customWidth="1"/>
    <col min="3" max="3" width="5.109375" style="7" hidden="1" customWidth="1"/>
    <col min="4" max="4" width="5.44140625" style="7" hidden="1" customWidth="1"/>
    <col min="5" max="8" width="4.5546875" style="14" hidden="1" customWidth="1"/>
    <col min="9" max="9" width="2.77734375" style="14" hidden="1" customWidth="1"/>
    <col min="10" max="10" width="3.44140625" style="14" hidden="1" customWidth="1"/>
    <col min="11" max="11" width="2.77734375" style="14" hidden="1" customWidth="1"/>
    <col min="12" max="12" width="3.44140625" style="14" hidden="1" customWidth="1"/>
    <col min="13" max="13" width="2.77734375" style="14" hidden="1" customWidth="1"/>
    <col min="14" max="14" width="3.44140625" style="14" hidden="1" customWidth="1"/>
    <col min="15" max="15" width="2.77734375" style="14" hidden="1" customWidth="1"/>
    <col min="16" max="16" width="3.44140625" style="14" hidden="1" customWidth="1"/>
    <col min="17" max="17" width="2.77734375" style="14" hidden="1" customWidth="1"/>
    <col min="18" max="18" width="3.44140625" style="14" hidden="1" customWidth="1"/>
    <col min="19" max="19" width="2.77734375" style="14" hidden="1" customWidth="1"/>
    <col min="20" max="20" width="3.44140625" style="7" hidden="1" customWidth="1"/>
    <col min="21" max="21" width="2.77734375" style="7" hidden="1" customWidth="1"/>
    <col min="22" max="22" width="3.44140625" style="7" hidden="1" customWidth="1"/>
    <col min="23" max="23" width="2.77734375" style="7" hidden="1" customWidth="1"/>
    <col min="24" max="24" width="3.44140625" style="7" hidden="1" customWidth="1"/>
    <col min="25" max="25" width="2.77734375" style="7" hidden="1" customWidth="1"/>
    <col min="26" max="26" width="3.44140625" style="7" hidden="1" customWidth="1"/>
    <col min="27" max="27" width="2.77734375" style="7" hidden="1" customWidth="1"/>
    <col min="28" max="28" width="3.44140625" style="7" hidden="1" customWidth="1"/>
    <col min="29" max="29" width="3" style="7" hidden="1" customWidth="1"/>
    <col min="30" max="30" width="2.88671875" style="7" hidden="1" customWidth="1"/>
    <col min="31" max="31" width="3.33203125" style="7" hidden="1" customWidth="1"/>
    <col min="32" max="32" width="2.88671875" style="7" hidden="1" customWidth="1"/>
    <col min="33" max="33" width="3.33203125" style="7" hidden="1" customWidth="1"/>
    <col min="34" max="34" width="2.88671875" style="7" hidden="1" customWidth="1"/>
    <col min="35" max="35" width="7.109375" style="7" hidden="1" customWidth="1"/>
    <col min="36" max="36" width="6.21875" style="7" hidden="1" customWidth="1"/>
    <col min="37" max="37" width="4.5546875" style="7" customWidth="1"/>
    <col min="38" max="38" width="5.44140625" style="7" customWidth="1"/>
    <col min="39" max="39" width="2.77734375" style="7" bestFit="1" customWidth="1"/>
    <col min="40" max="40" width="3.44140625" style="7" bestFit="1" customWidth="1"/>
    <col min="41" max="41" width="2.77734375" style="7" bestFit="1" customWidth="1"/>
    <col min="42" max="42" width="3.44140625" style="7" bestFit="1" customWidth="1"/>
    <col min="43" max="43" width="2.77734375" style="7" bestFit="1" customWidth="1"/>
    <col min="44" max="44" width="3.44140625" style="7" bestFit="1" customWidth="1"/>
    <col min="45" max="45" width="2.77734375" style="7" bestFit="1" customWidth="1"/>
    <col min="46" max="46" width="3.44140625" style="7" bestFit="1" customWidth="1"/>
    <col min="47" max="47" width="2.77734375" style="7" bestFit="1" customWidth="1"/>
    <col min="48" max="48" width="3.44140625" style="7" bestFit="1" customWidth="1"/>
    <col min="49" max="49" width="2.77734375" style="7" bestFit="1" customWidth="1"/>
    <col min="50" max="50" width="3.44140625" style="7" bestFit="1" customWidth="1"/>
    <col min="51" max="51" width="2.77734375" style="7" customWidth="1"/>
    <col min="52" max="52" width="3.44140625" style="7" customWidth="1"/>
    <col min="53" max="53" width="2.77734375" style="7" customWidth="1"/>
    <col min="54" max="54" width="3.44140625" style="7" customWidth="1"/>
    <col min="55" max="55" width="2.77734375" style="7" customWidth="1"/>
    <col min="56" max="56" width="3.44140625" style="7" customWidth="1"/>
    <col min="57" max="57" width="2.77734375" style="7" customWidth="1"/>
    <col min="58" max="64" width="3.44140625" style="7" customWidth="1"/>
    <col min="65" max="65" width="2.77734375" style="7" customWidth="1"/>
    <col min="66" max="66" width="3.44140625" style="7" customWidth="1"/>
    <col min="67" max="67" width="4" style="7" customWidth="1"/>
    <col min="68" max="68" width="4.6640625" style="7" customWidth="1"/>
    <col min="69" max="69" width="7.33203125" style="7" bestFit="1" customWidth="1"/>
    <col min="70" max="73" width="0" style="7" hidden="1" customWidth="1"/>
    <col min="74" max="74" width="8.21875" style="7" bestFit="1" customWidth="1"/>
    <col min="75" max="16384" width="8.88671875" style="7"/>
  </cols>
  <sheetData>
    <row r="1" spans="1:74" x14ac:dyDescent="0.3">
      <c r="A1" s="56" t="s">
        <v>104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</row>
    <row r="3" spans="1:74" ht="31.2" customHeight="1" x14ac:dyDescent="0.3">
      <c r="A3" s="57" t="s">
        <v>0</v>
      </c>
      <c r="B3" s="57" t="s">
        <v>1</v>
      </c>
      <c r="C3" s="78" t="s">
        <v>39</v>
      </c>
      <c r="D3" s="79"/>
      <c r="E3" s="55">
        <v>45611</v>
      </c>
      <c r="F3" s="55"/>
      <c r="G3" s="76">
        <v>45612</v>
      </c>
      <c r="H3" s="77"/>
      <c r="I3" s="55">
        <v>45613</v>
      </c>
      <c r="J3" s="55"/>
      <c r="K3" s="76">
        <v>45614</v>
      </c>
      <c r="L3" s="77"/>
      <c r="M3" s="55">
        <v>45615</v>
      </c>
      <c r="N3" s="55"/>
      <c r="O3" s="55">
        <v>45616</v>
      </c>
      <c r="P3" s="55"/>
      <c r="Q3" s="55">
        <v>45617</v>
      </c>
      <c r="R3" s="55"/>
      <c r="S3" s="76">
        <v>45618</v>
      </c>
      <c r="T3" s="77"/>
      <c r="U3" s="55">
        <v>45619</v>
      </c>
      <c r="V3" s="55"/>
      <c r="W3" s="76">
        <v>45620</v>
      </c>
      <c r="X3" s="77"/>
      <c r="Y3" s="55">
        <v>45621</v>
      </c>
      <c r="Z3" s="55"/>
      <c r="AA3" s="76">
        <v>45622</v>
      </c>
      <c r="AB3" s="77"/>
      <c r="AC3" s="55">
        <v>45623</v>
      </c>
      <c r="AD3" s="55"/>
      <c r="AE3" s="76">
        <v>45624</v>
      </c>
      <c r="AF3" s="77"/>
      <c r="AG3" s="55">
        <v>45625</v>
      </c>
      <c r="AH3" s="55"/>
      <c r="AI3" s="80" t="s">
        <v>105</v>
      </c>
      <c r="AJ3" s="54"/>
      <c r="AK3" s="78" t="s">
        <v>103</v>
      </c>
      <c r="AL3" s="79"/>
      <c r="AM3" s="55">
        <v>45626</v>
      </c>
      <c r="AN3" s="55"/>
      <c r="AO3" s="55">
        <v>45627</v>
      </c>
      <c r="AP3" s="55"/>
      <c r="AQ3" s="55">
        <v>45628</v>
      </c>
      <c r="AR3" s="55"/>
      <c r="AS3" s="55">
        <v>45629</v>
      </c>
      <c r="AT3" s="55"/>
      <c r="AU3" s="55">
        <v>45630</v>
      </c>
      <c r="AV3" s="55"/>
      <c r="AW3" s="55">
        <v>45631</v>
      </c>
      <c r="AX3" s="55"/>
      <c r="AY3" s="55">
        <v>45632</v>
      </c>
      <c r="AZ3" s="55"/>
      <c r="BA3" s="55">
        <v>45633</v>
      </c>
      <c r="BB3" s="55"/>
      <c r="BC3" s="55">
        <v>45634</v>
      </c>
      <c r="BD3" s="55"/>
      <c r="BE3" s="55">
        <v>45635</v>
      </c>
      <c r="BF3" s="55"/>
      <c r="BG3" s="55">
        <v>45636</v>
      </c>
      <c r="BH3" s="55"/>
      <c r="BI3" s="55">
        <v>45637</v>
      </c>
      <c r="BJ3" s="55"/>
      <c r="BK3" s="55">
        <v>45638</v>
      </c>
      <c r="BL3" s="55"/>
      <c r="BM3" s="55">
        <v>45639</v>
      </c>
      <c r="BN3" s="55"/>
      <c r="BO3" s="76" t="s">
        <v>2</v>
      </c>
      <c r="BP3" s="77"/>
      <c r="BQ3" s="81" t="s">
        <v>86</v>
      </c>
    </row>
    <row r="4" spans="1:74" x14ac:dyDescent="0.3">
      <c r="A4" s="58"/>
      <c r="B4" s="58"/>
      <c r="C4" s="1" t="s">
        <v>23</v>
      </c>
      <c r="D4" s="1" t="s">
        <v>24</v>
      </c>
      <c r="E4" s="1" t="s">
        <v>23</v>
      </c>
      <c r="F4" s="1" t="s">
        <v>24</v>
      </c>
      <c r="G4" s="1" t="s">
        <v>23</v>
      </c>
      <c r="H4" s="1" t="s">
        <v>24</v>
      </c>
      <c r="I4" s="1" t="s">
        <v>23</v>
      </c>
      <c r="J4" s="1" t="s">
        <v>24</v>
      </c>
      <c r="K4" s="1" t="s">
        <v>23</v>
      </c>
      <c r="L4" s="1" t="s">
        <v>24</v>
      </c>
      <c r="M4" s="1" t="s">
        <v>23</v>
      </c>
      <c r="N4" s="1" t="s">
        <v>24</v>
      </c>
      <c r="O4" s="1" t="s">
        <v>23</v>
      </c>
      <c r="P4" s="1" t="s">
        <v>24</v>
      </c>
      <c r="Q4" s="1" t="s">
        <v>23</v>
      </c>
      <c r="R4" s="1" t="s">
        <v>24</v>
      </c>
      <c r="S4" s="1" t="s">
        <v>23</v>
      </c>
      <c r="T4" s="1" t="s">
        <v>24</v>
      </c>
      <c r="U4" s="1" t="s">
        <v>23</v>
      </c>
      <c r="V4" s="1" t="s">
        <v>24</v>
      </c>
      <c r="W4" s="1" t="s">
        <v>23</v>
      </c>
      <c r="X4" s="1" t="s">
        <v>24</v>
      </c>
      <c r="Y4" s="1" t="s">
        <v>23</v>
      </c>
      <c r="Z4" s="1" t="s">
        <v>24</v>
      </c>
      <c r="AA4" s="1" t="s">
        <v>23</v>
      </c>
      <c r="AB4" s="1" t="s">
        <v>24</v>
      </c>
      <c r="AC4" s="1" t="s">
        <v>23</v>
      </c>
      <c r="AD4" s="1" t="s">
        <v>30</v>
      </c>
      <c r="AE4" s="1" t="s">
        <v>23</v>
      </c>
      <c r="AF4" s="1" t="s">
        <v>30</v>
      </c>
      <c r="AG4" s="1" t="s">
        <v>23</v>
      </c>
      <c r="AH4" s="1" t="s">
        <v>30</v>
      </c>
      <c r="AI4" s="12" t="s">
        <v>23</v>
      </c>
      <c r="AJ4" s="13" t="s">
        <v>25</v>
      </c>
      <c r="AK4" s="12" t="s">
        <v>23</v>
      </c>
      <c r="AL4" s="13" t="s">
        <v>25</v>
      </c>
      <c r="AM4" s="1" t="s">
        <v>23</v>
      </c>
      <c r="AN4" s="1" t="s">
        <v>24</v>
      </c>
      <c r="AO4" s="1" t="s">
        <v>23</v>
      </c>
      <c r="AP4" s="1" t="s">
        <v>24</v>
      </c>
      <c r="AQ4" s="1" t="s">
        <v>23</v>
      </c>
      <c r="AR4" s="1" t="s">
        <v>24</v>
      </c>
      <c r="AS4" s="1" t="s">
        <v>23</v>
      </c>
      <c r="AT4" s="1" t="s">
        <v>24</v>
      </c>
      <c r="AU4" s="1" t="s">
        <v>23</v>
      </c>
      <c r="AV4" s="1" t="s">
        <v>24</v>
      </c>
      <c r="AW4" s="1" t="s">
        <v>23</v>
      </c>
      <c r="AX4" s="1" t="s">
        <v>24</v>
      </c>
      <c r="AY4" s="1" t="s">
        <v>23</v>
      </c>
      <c r="AZ4" s="1" t="s">
        <v>24</v>
      </c>
      <c r="BA4" s="1" t="s">
        <v>23</v>
      </c>
      <c r="BB4" s="1" t="s">
        <v>24</v>
      </c>
      <c r="BC4" s="1" t="s">
        <v>23</v>
      </c>
      <c r="BD4" s="1" t="s">
        <v>24</v>
      </c>
      <c r="BE4" s="1" t="s">
        <v>23</v>
      </c>
      <c r="BF4" s="1" t="s">
        <v>24</v>
      </c>
      <c r="BG4" s="1" t="s">
        <v>23</v>
      </c>
      <c r="BH4" s="1" t="s">
        <v>24</v>
      </c>
      <c r="BI4" s="1" t="s">
        <v>23</v>
      </c>
      <c r="BJ4" s="1" t="s">
        <v>24</v>
      </c>
      <c r="BK4" s="1" t="s">
        <v>23</v>
      </c>
      <c r="BL4" s="1" t="s">
        <v>24</v>
      </c>
      <c r="BM4" s="1" t="s">
        <v>23</v>
      </c>
      <c r="BN4" s="1" t="s">
        <v>24</v>
      </c>
      <c r="BO4" s="1" t="s">
        <v>23</v>
      </c>
      <c r="BP4" s="1" t="s">
        <v>24</v>
      </c>
      <c r="BQ4" s="82"/>
    </row>
    <row r="5" spans="1:74" x14ac:dyDescent="0.3">
      <c r="A5" s="2">
        <v>1</v>
      </c>
      <c r="B5" s="3" t="s">
        <v>3</v>
      </c>
      <c r="C5" s="1">
        <v>5</v>
      </c>
      <c r="D5" s="4">
        <v>20</v>
      </c>
      <c r="E5" s="4"/>
      <c r="F5" s="4">
        <v>1</v>
      </c>
      <c r="G5" s="4">
        <v>1</v>
      </c>
      <c r="H5" s="4"/>
      <c r="I5" s="4"/>
      <c r="J5" s="4">
        <v>2</v>
      </c>
      <c r="K5" s="4">
        <v>1</v>
      </c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>
        <v>1</v>
      </c>
      <c r="Z5" s="4"/>
      <c r="AA5" s="4"/>
      <c r="AB5" s="4"/>
      <c r="AC5" s="4"/>
      <c r="AD5" s="4">
        <v>1</v>
      </c>
      <c r="AE5" s="4"/>
      <c r="AF5" s="4"/>
      <c r="AG5" s="4"/>
      <c r="AH5" s="4"/>
      <c r="AI5" s="9">
        <f>E5+G5+I5+K5+Q5+S5+U5+W5+Y5+AA5+AC5+AE5+AG5+M5+O5</f>
        <v>3</v>
      </c>
      <c r="AJ5" s="12">
        <f>F5+H5+J5+L5+R5+T5+X5+Z5+AB5+AD5+AF5+AH5+V5+N5+P5</f>
        <v>4</v>
      </c>
      <c r="AK5" s="9">
        <f t="shared" ref="AK5:AK21" si="0">AI5+C5</f>
        <v>8</v>
      </c>
      <c r="AL5" s="12">
        <f t="shared" ref="AL5:AL21" si="1">D5+AJ5</f>
        <v>24</v>
      </c>
      <c r="AM5" s="37"/>
      <c r="AN5" s="37"/>
      <c r="AO5" s="37"/>
      <c r="AP5" s="37"/>
      <c r="AQ5" s="37"/>
      <c r="AR5" s="37">
        <v>1</v>
      </c>
      <c r="AS5" s="37"/>
      <c r="AT5" s="37">
        <v>1</v>
      </c>
      <c r="AU5" s="37"/>
      <c r="AV5" s="37"/>
      <c r="AW5" s="37"/>
      <c r="AX5" s="37">
        <v>2</v>
      </c>
      <c r="AY5" s="37"/>
      <c r="AZ5" s="37"/>
      <c r="BA5" s="37"/>
      <c r="BB5" s="37"/>
      <c r="BC5" s="37"/>
      <c r="BD5" s="37">
        <v>1</v>
      </c>
      <c r="BE5" s="37"/>
      <c r="BF5" s="37"/>
      <c r="BG5" s="37"/>
      <c r="BH5" s="37">
        <v>1</v>
      </c>
      <c r="BI5" s="37"/>
      <c r="BJ5" s="37"/>
      <c r="BK5" s="37"/>
      <c r="BL5" s="37"/>
      <c r="BM5" s="37"/>
      <c r="BN5" s="37"/>
      <c r="BO5" s="37">
        <f>AM5+AO5+AQ5+AS5+AU5+AW5+AY5+BA5+BM5+BC5+BE5+BG5+BI5+BK5</f>
        <v>0</v>
      </c>
      <c r="BP5" s="37">
        <f>BN5+BF5+BD5+AN5+AP5+AR5+AT5+AV5+AX5+AZ5+BB5+BH5+BJ5+BL5</f>
        <v>6</v>
      </c>
      <c r="BQ5" s="33">
        <f>(C5+AI5+BO5)/(D5+C5+AI5+AJ5+BO5+BP5)%</f>
        <v>21.05263157894737</v>
      </c>
      <c r="BR5" s="39">
        <f>BO5+AK5</f>
        <v>8</v>
      </c>
      <c r="BS5" s="39">
        <f>AL5+BP5</f>
        <v>30</v>
      </c>
      <c r="BT5" s="39">
        <f>BR5+BS5</f>
        <v>38</v>
      </c>
      <c r="BU5" s="45">
        <f>BR5/BT5</f>
        <v>0.21052631578947367</v>
      </c>
      <c r="BV5" s="45">
        <f>BO5/(BO5+BP5)</f>
        <v>0</v>
      </c>
    </row>
    <row r="6" spans="1:74" s="5" customFormat="1" x14ac:dyDescent="0.3">
      <c r="A6" s="2">
        <v>2</v>
      </c>
      <c r="B6" s="3" t="s">
        <v>4</v>
      </c>
      <c r="C6" s="1">
        <v>3</v>
      </c>
      <c r="D6" s="4">
        <v>11</v>
      </c>
      <c r="E6" s="4"/>
      <c r="F6" s="4">
        <v>1</v>
      </c>
      <c r="G6" s="4"/>
      <c r="H6" s="4"/>
      <c r="I6" s="4"/>
      <c r="J6" s="4"/>
      <c r="K6" s="4"/>
      <c r="L6" s="4">
        <v>1</v>
      </c>
      <c r="M6" s="4"/>
      <c r="N6" s="4">
        <v>1</v>
      </c>
      <c r="O6" s="4">
        <v>1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>
        <v>2</v>
      </c>
      <c r="AC6" s="4"/>
      <c r="AD6" s="4"/>
      <c r="AE6" s="4"/>
      <c r="AF6" s="4"/>
      <c r="AG6" s="4"/>
      <c r="AH6" s="4"/>
      <c r="AI6" s="9">
        <f t="shared" ref="AI6:AI21" si="2">E6+G6+I6+K6+Q6+S6+U6+W6+Y6+AA6+AC6+AE6+AG6+M6+O6</f>
        <v>1</v>
      </c>
      <c r="AJ6" s="12">
        <f t="shared" ref="AJ6:AJ21" si="3">F6+H6+J6+L6+R6+T6+X6+Z6+AB6+AD6+AF6+AH6+V6+N6+P6</f>
        <v>5</v>
      </c>
      <c r="AK6" s="9">
        <f t="shared" si="0"/>
        <v>4</v>
      </c>
      <c r="AL6" s="12">
        <f t="shared" si="1"/>
        <v>16</v>
      </c>
      <c r="AM6" s="37"/>
      <c r="AN6" s="37">
        <v>1</v>
      </c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>
        <v>1</v>
      </c>
      <c r="BG6" s="37"/>
      <c r="BH6" s="37"/>
      <c r="BI6" s="37"/>
      <c r="BJ6" s="37"/>
      <c r="BK6" s="37"/>
      <c r="BL6" s="37"/>
      <c r="BM6" s="37"/>
      <c r="BN6" s="37"/>
      <c r="BO6" s="37">
        <f t="shared" ref="BO6:BO21" si="4">AM6+AO6+AQ6+AS6+AU6+AW6+AY6+BA6+BM6+BC6+BE6+BG6+BI6+BK6</f>
        <v>0</v>
      </c>
      <c r="BP6" s="37">
        <f t="shared" ref="BP6:BP21" si="5">BN6+BF6+BD6+AN6+AP6+AR6+AT6+AV6+AX6+AZ6+BB6+BH6+BJ6+BL6</f>
        <v>2</v>
      </c>
      <c r="BQ6" s="38">
        <f t="shared" ref="BQ6:BQ21" si="6">(C6+AI6+BO6)/(D6+C6+AI6+AJ6+BO6+BP6)%</f>
        <v>18.181818181818183</v>
      </c>
      <c r="BR6" s="39">
        <f t="shared" ref="BR6:BR22" si="7">BO6+AK6</f>
        <v>4</v>
      </c>
      <c r="BS6" s="39">
        <f t="shared" ref="BS6:BS22" si="8">AL6+BP6</f>
        <v>18</v>
      </c>
      <c r="BT6" s="39">
        <f t="shared" ref="BT6:BT22" si="9">BR6+BS6</f>
        <v>22</v>
      </c>
      <c r="BU6" s="45">
        <f t="shared" ref="BU6:BU22" si="10">BR6/BT6</f>
        <v>0.18181818181818182</v>
      </c>
      <c r="BV6" s="45">
        <f t="shared" ref="BV6:BV22" si="11">BO6/(BO6+BP6)</f>
        <v>0</v>
      </c>
    </row>
    <row r="7" spans="1:74" s="6" customFormat="1" x14ac:dyDescent="0.3">
      <c r="A7" s="2">
        <v>3</v>
      </c>
      <c r="B7" s="3" t="s">
        <v>5</v>
      </c>
      <c r="C7" s="1">
        <v>1</v>
      </c>
      <c r="D7" s="4">
        <v>16</v>
      </c>
      <c r="E7" s="4"/>
      <c r="F7" s="4"/>
      <c r="G7" s="4"/>
      <c r="H7" s="4">
        <v>2</v>
      </c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>
        <v>1</v>
      </c>
      <c r="W7" s="4"/>
      <c r="X7" s="4"/>
      <c r="Y7" s="4"/>
      <c r="Z7" s="4"/>
      <c r="AA7" s="4"/>
      <c r="AB7" s="4"/>
      <c r="AC7" s="4"/>
      <c r="AD7" s="4"/>
      <c r="AE7" s="4"/>
      <c r="AF7" s="4">
        <v>1</v>
      </c>
      <c r="AG7" s="4"/>
      <c r="AH7" s="4">
        <v>1</v>
      </c>
      <c r="AI7" s="9">
        <f t="shared" si="2"/>
        <v>0</v>
      </c>
      <c r="AJ7" s="12">
        <f t="shared" si="3"/>
        <v>5</v>
      </c>
      <c r="AK7" s="9">
        <f t="shared" si="0"/>
        <v>1</v>
      </c>
      <c r="AL7" s="12">
        <f t="shared" si="1"/>
        <v>21</v>
      </c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>
        <f t="shared" si="4"/>
        <v>0</v>
      </c>
      <c r="BP7" s="37">
        <f t="shared" si="5"/>
        <v>0</v>
      </c>
      <c r="BQ7" s="38">
        <f t="shared" si="6"/>
        <v>4.5454545454545459</v>
      </c>
      <c r="BR7" s="39">
        <f t="shared" si="7"/>
        <v>1</v>
      </c>
      <c r="BS7" s="39">
        <f t="shared" si="8"/>
        <v>21</v>
      </c>
      <c r="BT7" s="39">
        <f t="shared" si="9"/>
        <v>22</v>
      </c>
      <c r="BU7" s="45">
        <f t="shared" si="10"/>
        <v>4.5454545454545456E-2</v>
      </c>
      <c r="BV7" s="45"/>
    </row>
    <row r="8" spans="1:74" s="6" customFormat="1" x14ac:dyDescent="0.3">
      <c r="A8" s="2">
        <v>4</v>
      </c>
      <c r="B8" s="3" t="s">
        <v>6</v>
      </c>
      <c r="C8" s="1">
        <v>2</v>
      </c>
      <c r="D8" s="4">
        <v>18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>
        <v>3</v>
      </c>
      <c r="S8" s="4"/>
      <c r="T8" s="4"/>
      <c r="U8" s="4"/>
      <c r="V8" s="4"/>
      <c r="W8" s="4"/>
      <c r="X8" s="4"/>
      <c r="Y8" s="4"/>
      <c r="Z8" s="4"/>
      <c r="AA8" s="4"/>
      <c r="AB8" s="4">
        <v>2</v>
      </c>
      <c r="AC8" s="4">
        <v>1</v>
      </c>
      <c r="AD8" s="4"/>
      <c r="AE8" s="4"/>
      <c r="AF8" s="4"/>
      <c r="AG8" s="4"/>
      <c r="AH8" s="4"/>
      <c r="AI8" s="9">
        <f t="shared" si="2"/>
        <v>1</v>
      </c>
      <c r="AJ8" s="12">
        <f t="shared" si="3"/>
        <v>5</v>
      </c>
      <c r="AK8" s="9">
        <f t="shared" si="0"/>
        <v>3</v>
      </c>
      <c r="AL8" s="12">
        <f t="shared" si="1"/>
        <v>23</v>
      </c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>
        <f t="shared" si="4"/>
        <v>0</v>
      </c>
      <c r="BP8" s="37">
        <f t="shared" si="5"/>
        <v>0</v>
      </c>
      <c r="BQ8" s="38">
        <f t="shared" si="6"/>
        <v>11.538461538461538</v>
      </c>
      <c r="BR8" s="39">
        <f t="shared" si="7"/>
        <v>3</v>
      </c>
      <c r="BS8" s="39">
        <f t="shared" si="8"/>
        <v>23</v>
      </c>
      <c r="BT8" s="39">
        <f t="shared" si="9"/>
        <v>26</v>
      </c>
      <c r="BU8" s="45">
        <f t="shared" si="10"/>
        <v>0.11538461538461539</v>
      </c>
      <c r="BV8" s="45"/>
    </row>
    <row r="9" spans="1:74" s="6" customFormat="1" x14ac:dyDescent="0.3">
      <c r="A9" s="2">
        <v>5</v>
      </c>
      <c r="B9" s="3" t="s">
        <v>7</v>
      </c>
      <c r="C9" s="1">
        <v>6</v>
      </c>
      <c r="D9" s="4">
        <v>28</v>
      </c>
      <c r="E9" s="4">
        <v>1</v>
      </c>
      <c r="F9" s="4">
        <v>2</v>
      </c>
      <c r="G9" s="4">
        <v>1</v>
      </c>
      <c r="H9" s="4">
        <v>2</v>
      </c>
      <c r="I9" s="4"/>
      <c r="J9" s="4"/>
      <c r="K9" s="4"/>
      <c r="L9" s="4">
        <v>2</v>
      </c>
      <c r="M9" s="4"/>
      <c r="N9" s="4">
        <v>2</v>
      </c>
      <c r="O9" s="4"/>
      <c r="P9" s="4">
        <v>2</v>
      </c>
      <c r="Q9" s="4"/>
      <c r="R9" s="4">
        <v>3</v>
      </c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>
        <v>1</v>
      </c>
      <c r="AH9" s="4"/>
      <c r="AI9" s="9">
        <f t="shared" si="2"/>
        <v>3</v>
      </c>
      <c r="AJ9" s="12">
        <f t="shared" si="3"/>
        <v>13</v>
      </c>
      <c r="AK9" s="9">
        <f t="shared" si="0"/>
        <v>9</v>
      </c>
      <c r="AL9" s="12">
        <f t="shared" si="1"/>
        <v>41</v>
      </c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>
        <v>4</v>
      </c>
      <c r="AY9" s="37"/>
      <c r="AZ9" s="37"/>
      <c r="BA9" s="37">
        <v>1</v>
      </c>
      <c r="BB9" s="37">
        <v>1</v>
      </c>
      <c r="BC9" s="37"/>
      <c r="BD9" s="37"/>
      <c r="BE9" s="37"/>
      <c r="BF9" s="37"/>
      <c r="BG9" s="37"/>
      <c r="BH9" s="37">
        <v>2</v>
      </c>
      <c r="BI9" s="37"/>
      <c r="BJ9" s="37"/>
      <c r="BK9" s="37"/>
      <c r="BL9" s="37"/>
      <c r="BM9" s="37"/>
      <c r="BN9" s="37"/>
      <c r="BO9" s="37">
        <f t="shared" si="4"/>
        <v>1</v>
      </c>
      <c r="BP9" s="37">
        <f t="shared" si="5"/>
        <v>7</v>
      </c>
      <c r="BQ9" s="38">
        <f t="shared" si="6"/>
        <v>17.241379310344829</v>
      </c>
      <c r="BR9" s="39">
        <f t="shared" si="7"/>
        <v>10</v>
      </c>
      <c r="BS9" s="39">
        <f t="shared" si="8"/>
        <v>48</v>
      </c>
      <c r="BT9" s="39">
        <f t="shared" si="9"/>
        <v>58</v>
      </c>
      <c r="BU9" s="45">
        <f t="shared" si="10"/>
        <v>0.17241379310344829</v>
      </c>
      <c r="BV9" s="45">
        <f t="shared" si="11"/>
        <v>0.125</v>
      </c>
    </row>
    <row r="10" spans="1:74" x14ac:dyDescent="0.3">
      <c r="A10" s="2">
        <v>6</v>
      </c>
      <c r="B10" s="3" t="s">
        <v>8</v>
      </c>
      <c r="C10" s="1">
        <v>2</v>
      </c>
      <c r="D10" s="4">
        <v>20</v>
      </c>
      <c r="E10" s="4"/>
      <c r="F10" s="4"/>
      <c r="G10" s="4">
        <v>1</v>
      </c>
      <c r="H10" s="4"/>
      <c r="I10" s="4"/>
      <c r="J10" s="4"/>
      <c r="K10" s="4"/>
      <c r="L10" s="4"/>
      <c r="M10" s="4"/>
      <c r="N10" s="4"/>
      <c r="O10" s="4"/>
      <c r="P10" s="4"/>
      <c r="Q10" s="4">
        <v>1</v>
      </c>
      <c r="R10" s="4">
        <v>2</v>
      </c>
      <c r="S10" s="4"/>
      <c r="T10" s="4"/>
      <c r="U10" s="4"/>
      <c r="V10" s="4"/>
      <c r="W10" s="4"/>
      <c r="X10" s="4"/>
      <c r="Y10" s="4"/>
      <c r="Z10" s="4">
        <v>1</v>
      </c>
      <c r="AA10" s="4"/>
      <c r="AB10" s="4"/>
      <c r="AC10" s="4"/>
      <c r="AD10" s="4"/>
      <c r="AE10" s="4"/>
      <c r="AF10" s="4">
        <v>1</v>
      </c>
      <c r="AG10" s="4"/>
      <c r="AH10" s="4">
        <v>1</v>
      </c>
      <c r="AI10" s="9">
        <f t="shared" si="2"/>
        <v>2</v>
      </c>
      <c r="AJ10" s="12">
        <f t="shared" si="3"/>
        <v>5</v>
      </c>
      <c r="AK10" s="9">
        <f t="shared" si="0"/>
        <v>4</v>
      </c>
      <c r="AL10" s="12">
        <f t="shared" si="1"/>
        <v>25</v>
      </c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>
        <v>1</v>
      </c>
      <c r="BI10" s="37"/>
      <c r="BJ10" s="37"/>
      <c r="BK10" s="37"/>
      <c r="BL10" s="37">
        <v>1</v>
      </c>
      <c r="BM10" s="37"/>
      <c r="BN10" s="37">
        <v>1</v>
      </c>
      <c r="BO10" s="37">
        <f t="shared" si="4"/>
        <v>0</v>
      </c>
      <c r="BP10" s="37">
        <f t="shared" si="5"/>
        <v>3</v>
      </c>
      <c r="BQ10" s="38">
        <f t="shared" si="6"/>
        <v>12.5</v>
      </c>
      <c r="BR10" s="39">
        <f t="shared" si="7"/>
        <v>4</v>
      </c>
      <c r="BS10" s="39">
        <f t="shared" si="8"/>
        <v>28</v>
      </c>
      <c r="BT10" s="39">
        <f t="shared" si="9"/>
        <v>32</v>
      </c>
      <c r="BU10" s="45">
        <f t="shared" si="10"/>
        <v>0.125</v>
      </c>
      <c r="BV10" s="45"/>
    </row>
    <row r="11" spans="1:74" x14ac:dyDescent="0.3">
      <c r="A11" s="2">
        <v>7</v>
      </c>
      <c r="B11" s="3" t="s">
        <v>9</v>
      </c>
      <c r="C11" s="1">
        <v>2</v>
      </c>
      <c r="D11" s="4">
        <v>6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>
        <v>1</v>
      </c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9">
        <f t="shared" si="2"/>
        <v>0</v>
      </c>
      <c r="AJ11" s="12">
        <f t="shared" si="3"/>
        <v>1</v>
      </c>
      <c r="AK11" s="9">
        <f t="shared" si="0"/>
        <v>2</v>
      </c>
      <c r="AL11" s="12">
        <f t="shared" si="1"/>
        <v>7</v>
      </c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>
        <v>2</v>
      </c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>
        <f t="shared" si="4"/>
        <v>0</v>
      </c>
      <c r="BP11" s="37">
        <f t="shared" si="5"/>
        <v>2</v>
      </c>
      <c r="BQ11" s="33">
        <f t="shared" si="6"/>
        <v>18.181818181818183</v>
      </c>
      <c r="BR11" s="39">
        <f t="shared" si="7"/>
        <v>2</v>
      </c>
      <c r="BS11" s="39">
        <f t="shared" si="8"/>
        <v>9</v>
      </c>
      <c r="BT11" s="39">
        <f t="shared" si="9"/>
        <v>11</v>
      </c>
      <c r="BU11" s="45">
        <f t="shared" si="10"/>
        <v>0.18181818181818182</v>
      </c>
      <c r="BV11" s="45">
        <f t="shared" si="11"/>
        <v>0</v>
      </c>
    </row>
    <row r="12" spans="1:74" x14ac:dyDescent="0.3">
      <c r="A12" s="2">
        <v>8</v>
      </c>
      <c r="B12" s="3" t="s">
        <v>10</v>
      </c>
      <c r="C12" s="1">
        <v>5</v>
      </c>
      <c r="D12" s="4">
        <v>20</v>
      </c>
      <c r="E12" s="4"/>
      <c r="F12" s="4">
        <v>1</v>
      </c>
      <c r="G12" s="4"/>
      <c r="H12" s="4">
        <v>1</v>
      </c>
      <c r="I12" s="4"/>
      <c r="J12" s="4"/>
      <c r="K12" s="4"/>
      <c r="L12" s="4">
        <v>1</v>
      </c>
      <c r="M12" s="4"/>
      <c r="N12" s="4"/>
      <c r="O12" s="4"/>
      <c r="P12" s="4">
        <v>1</v>
      </c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>
        <v>1</v>
      </c>
      <c r="AC12" s="4"/>
      <c r="AD12" s="4"/>
      <c r="AE12" s="4">
        <v>1</v>
      </c>
      <c r="AF12" s="4"/>
      <c r="AG12" s="4">
        <v>1</v>
      </c>
      <c r="AH12" s="4"/>
      <c r="AI12" s="9">
        <f t="shared" si="2"/>
        <v>2</v>
      </c>
      <c r="AJ12" s="12">
        <f t="shared" si="3"/>
        <v>5</v>
      </c>
      <c r="AK12" s="9">
        <f t="shared" si="0"/>
        <v>7</v>
      </c>
      <c r="AL12" s="12">
        <f t="shared" si="1"/>
        <v>25</v>
      </c>
      <c r="AM12" s="37"/>
      <c r="AN12" s="37"/>
      <c r="AO12" s="37"/>
      <c r="AP12" s="37"/>
      <c r="AQ12" s="37"/>
      <c r="AR12" s="37">
        <v>1</v>
      </c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>
        <f t="shared" si="4"/>
        <v>0</v>
      </c>
      <c r="BP12" s="37">
        <f t="shared" si="5"/>
        <v>1</v>
      </c>
      <c r="BQ12" s="33">
        <f t="shared" si="6"/>
        <v>21.212121212121211</v>
      </c>
      <c r="BR12" s="39">
        <f t="shared" si="7"/>
        <v>7</v>
      </c>
      <c r="BS12" s="39">
        <f t="shared" si="8"/>
        <v>26</v>
      </c>
      <c r="BT12" s="39">
        <f t="shared" si="9"/>
        <v>33</v>
      </c>
      <c r="BU12" s="45">
        <f t="shared" si="10"/>
        <v>0.21212121212121213</v>
      </c>
      <c r="BV12" s="45">
        <f t="shared" si="11"/>
        <v>0</v>
      </c>
    </row>
    <row r="13" spans="1:74" x14ac:dyDescent="0.3">
      <c r="A13" s="2">
        <v>9</v>
      </c>
      <c r="B13" s="3" t="s">
        <v>11</v>
      </c>
      <c r="C13" s="1">
        <v>3</v>
      </c>
      <c r="D13" s="4">
        <v>31</v>
      </c>
      <c r="E13" s="4"/>
      <c r="F13" s="4"/>
      <c r="G13" s="4">
        <v>1</v>
      </c>
      <c r="H13" s="4"/>
      <c r="I13" s="4"/>
      <c r="J13" s="4"/>
      <c r="K13" s="4">
        <v>1</v>
      </c>
      <c r="L13" s="4">
        <v>2</v>
      </c>
      <c r="M13" s="4"/>
      <c r="N13" s="4">
        <v>1</v>
      </c>
      <c r="O13" s="4"/>
      <c r="P13" s="4">
        <v>1</v>
      </c>
      <c r="Q13" s="4"/>
      <c r="R13" s="4"/>
      <c r="S13" s="4"/>
      <c r="T13" s="4"/>
      <c r="U13" s="4"/>
      <c r="V13" s="4"/>
      <c r="W13" s="4"/>
      <c r="X13" s="4"/>
      <c r="Y13" s="4"/>
      <c r="Z13" s="4">
        <v>2</v>
      </c>
      <c r="AA13" s="4"/>
      <c r="AB13" s="4"/>
      <c r="AC13" s="4"/>
      <c r="AD13" s="4">
        <v>2</v>
      </c>
      <c r="AE13" s="4"/>
      <c r="AF13" s="4"/>
      <c r="AG13" s="4"/>
      <c r="AH13" s="4"/>
      <c r="AI13" s="9">
        <f t="shared" si="2"/>
        <v>2</v>
      </c>
      <c r="AJ13" s="12">
        <f t="shared" si="3"/>
        <v>8</v>
      </c>
      <c r="AK13" s="9">
        <f t="shared" si="0"/>
        <v>5</v>
      </c>
      <c r="AL13" s="12">
        <f t="shared" si="1"/>
        <v>39</v>
      </c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>
        <v>1</v>
      </c>
      <c r="BG13" s="37"/>
      <c r="BH13" s="37"/>
      <c r="BI13" s="37"/>
      <c r="BJ13" s="37"/>
      <c r="BK13" s="37"/>
      <c r="BL13" s="37"/>
      <c r="BM13" s="37"/>
      <c r="BN13" s="37">
        <v>1</v>
      </c>
      <c r="BO13" s="37">
        <f t="shared" si="4"/>
        <v>0</v>
      </c>
      <c r="BP13" s="37">
        <f t="shared" si="5"/>
        <v>2</v>
      </c>
      <c r="BQ13" s="38">
        <f t="shared" si="6"/>
        <v>10.869565217391305</v>
      </c>
      <c r="BR13" s="39">
        <f t="shared" si="7"/>
        <v>5</v>
      </c>
      <c r="BS13" s="39">
        <f t="shared" si="8"/>
        <v>41</v>
      </c>
      <c r="BT13" s="39">
        <f t="shared" si="9"/>
        <v>46</v>
      </c>
      <c r="BU13" s="45">
        <f t="shared" si="10"/>
        <v>0.10869565217391304</v>
      </c>
      <c r="BV13" s="45">
        <f t="shared" si="11"/>
        <v>0</v>
      </c>
    </row>
    <row r="14" spans="1:74" x14ac:dyDescent="0.3">
      <c r="A14" s="2">
        <v>10</v>
      </c>
      <c r="B14" s="3" t="s">
        <v>12</v>
      </c>
      <c r="C14" s="1">
        <v>1</v>
      </c>
      <c r="D14" s="4">
        <v>25</v>
      </c>
      <c r="E14" s="4">
        <v>1</v>
      </c>
      <c r="F14" s="4"/>
      <c r="G14" s="4"/>
      <c r="H14" s="4"/>
      <c r="I14" s="4">
        <v>1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9">
        <f t="shared" si="2"/>
        <v>2</v>
      </c>
      <c r="AJ14" s="12">
        <f t="shared" si="3"/>
        <v>0</v>
      </c>
      <c r="AK14" s="9">
        <f t="shared" si="0"/>
        <v>3</v>
      </c>
      <c r="AL14" s="12">
        <f t="shared" si="1"/>
        <v>25</v>
      </c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>
        <v>1</v>
      </c>
      <c r="BK14" s="37"/>
      <c r="BL14" s="37"/>
      <c r="BM14" s="37"/>
      <c r="BN14" s="37"/>
      <c r="BO14" s="37">
        <f t="shared" si="4"/>
        <v>0</v>
      </c>
      <c r="BP14" s="37">
        <f t="shared" si="5"/>
        <v>1</v>
      </c>
      <c r="BQ14" s="38">
        <f t="shared" si="6"/>
        <v>10.344827586206897</v>
      </c>
      <c r="BR14" s="39">
        <f t="shared" si="7"/>
        <v>3</v>
      </c>
      <c r="BS14" s="39">
        <f t="shared" si="8"/>
        <v>26</v>
      </c>
      <c r="BT14" s="39">
        <f t="shared" si="9"/>
        <v>29</v>
      </c>
      <c r="BU14" s="45">
        <f t="shared" si="10"/>
        <v>0.10344827586206896</v>
      </c>
      <c r="BV14" s="45"/>
    </row>
    <row r="15" spans="1:74" x14ac:dyDescent="0.3">
      <c r="A15" s="2">
        <v>11</v>
      </c>
      <c r="B15" s="3" t="s">
        <v>13</v>
      </c>
      <c r="C15" s="1">
        <v>1</v>
      </c>
      <c r="D15" s="4">
        <v>32</v>
      </c>
      <c r="E15" s="4"/>
      <c r="F15" s="4"/>
      <c r="G15" s="4"/>
      <c r="H15" s="4"/>
      <c r="I15" s="4"/>
      <c r="J15" s="4">
        <v>1</v>
      </c>
      <c r="K15" s="4"/>
      <c r="L15" s="4"/>
      <c r="M15" s="4"/>
      <c r="N15" s="4"/>
      <c r="O15" s="4"/>
      <c r="P15" s="4"/>
      <c r="Q15" s="4">
        <v>1</v>
      </c>
      <c r="R15" s="4">
        <v>4</v>
      </c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>
        <v>2</v>
      </c>
      <c r="AE15" s="4"/>
      <c r="AF15" s="4"/>
      <c r="AG15" s="4"/>
      <c r="AH15" s="4"/>
      <c r="AI15" s="9">
        <f t="shared" si="2"/>
        <v>1</v>
      </c>
      <c r="AJ15" s="12">
        <f t="shared" si="3"/>
        <v>7</v>
      </c>
      <c r="AK15" s="9">
        <f t="shared" si="0"/>
        <v>2</v>
      </c>
      <c r="AL15" s="12">
        <f t="shared" si="1"/>
        <v>39</v>
      </c>
      <c r="AM15" s="37"/>
      <c r="AN15" s="37"/>
      <c r="AO15" s="37"/>
      <c r="AP15" s="37"/>
      <c r="AQ15" s="37"/>
      <c r="AR15" s="37">
        <v>1</v>
      </c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>
        <v>1</v>
      </c>
      <c r="BI15" s="37"/>
      <c r="BJ15" s="37"/>
      <c r="BK15" s="37"/>
      <c r="BL15" s="37"/>
      <c r="BM15" s="37"/>
      <c r="BN15" s="37"/>
      <c r="BO15" s="37">
        <f t="shared" si="4"/>
        <v>0</v>
      </c>
      <c r="BP15" s="37">
        <f t="shared" si="5"/>
        <v>2</v>
      </c>
      <c r="BQ15" s="38">
        <f t="shared" si="6"/>
        <v>4.6511627906976747</v>
      </c>
      <c r="BR15" s="39">
        <f t="shared" si="7"/>
        <v>2</v>
      </c>
      <c r="BS15" s="39">
        <f t="shared" si="8"/>
        <v>41</v>
      </c>
      <c r="BT15" s="39">
        <f t="shared" si="9"/>
        <v>43</v>
      </c>
      <c r="BU15" s="45">
        <f t="shared" si="10"/>
        <v>4.6511627906976744E-2</v>
      </c>
      <c r="BV15" s="45">
        <f t="shared" si="11"/>
        <v>0</v>
      </c>
    </row>
    <row r="16" spans="1:74" s="5" customFormat="1" x14ac:dyDescent="0.3">
      <c r="A16" s="2">
        <v>12</v>
      </c>
      <c r="B16" s="3" t="s">
        <v>14</v>
      </c>
      <c r="C16" s="1">
        <v>6</v>
      </c>
      <c r="D16" s="4">
        <v>9</v>
      </c>
      <c r="E16" s="4"/>
      <c r="F16" s="4"/>
      <c r="G16" s="4">
        <v>1</v>
      </c>
      <c r="H16" s="4"/>
      <c r="I16" s="4">
        <v>1</v>
      </c>
      <c r="J16" s="4"/>
      <c r="K16" s="4">
        <v>2</v>
      </c>
      <c r="L16" s="4">
        <v>11</v>
      </c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9">
        <f t="shared" si="2"/>
        <v>4</v>
      </c>
      <c r="AJ16" s="12">
        <f t="shared" si="3"/>
        <v>11</v>
      </c>
      <c r="AK16" s="9">
        <f t="shared" si="0"/>
        <v>10</v>
      </c>
      <c r="AL16" s="12">
        <f t="shared" si="1"/>
        <v>20</v>
      </c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>
        <v>1</v>
      </c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>
        <v>1</v>
      </c>
      <c r="BN16" s="37">
        <v>5</v>
      </c>
      <c r="BO16" s="37">
        <f t="shared" si="4"/>
        <v>1</v>
      </c>
      <c r="BP16" s="37">
        <f t="shared" si="5"/>
        <v>6</v>
      </c>
      <c r="BQ16" s="33">
        <f t="shared" si="6"/>
        <v>29.72972972972973</v>
      </c>
      <c r="BR16" s="39">
        <f t="shared" si="7"/>
        <v>11</v>
      </c>
      <c r="BS16" s="39">
        <f t="shared" si="8"/>
        <v>26</v>
      </c>
      <c r="BT16" s="39">
        <f t="shared" si="9"/>
        <v>37</v>
      </c>
      <c r="BU16" s="45">
        <f t="shared" si="10"/>
        <v>0.29729729729729731</v>
      </c>
      <c r="BV16" s="45">
        <f t="shared" si="11"/>
        <v>0.14285714285714285</v>
      </c>
    </row>
    <row r="17" spans="1:88" x14ac:dyDescent="0.3">
      <c r="A17" s="2">
        <v>13</v>
      </c>
      <c r="B17" s="3" t="s">
        <v>15</v>
      </c>
      <c r="C17" s="1">
        <v>1</v>
      </c>
      <c r="D17" s="4">
        <v>10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>
        <v>1</v>
      </c>
      <c r="T17" s="4"/>
      <c r="U17" s="4"/>
      <c r="V17" s="4"/>
      <c r="W17" s="4"/>
      <c r="X17" s="4"/>
      <c r="Y17" s="4"/>
      <c r="Z17" s="4">
        <v>2</v>
      </c>
      <c r="AA17" s="4"/>
      <c r="AB17" s="4"/>
      <c r="AC17" s="4"/>
      <c r="AD17" s="4"/>
      <c r="AE17" s="4"/>
      <c r="AF17" s="4"/>
      <c r="AG17" s="4"/>
      <c r="AH17" s="4"/>
      <c r="AI17" s="9">
        <f t="shared" si="2"/>
        <v>1</v>
      </c>
      <c r="AJ17" s="12">
        <f t="shared" si="3"/>
        <v>2</v>
      </c>
      <c r="AK17" s="9">
        <f t="shared" si="0"/>
        <v>2</v>
      </c>
      <c r="AL17" s="12">
        <f t="shared" si="1"/>
        <v>12</v>
      </c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>
        <f t="shared" si="4"/>
        <v>0</v>
      </c>
      <c r="BP17" s="37">
        <f t="shared" si="5"/>
        <v>0</v>
      </c>
      <c r="BQ17" s="38">
        <f t="shared" si="6"/>
        <v>14.285714285714285</v>
      </c>
      <c r="BR17" s="39">
        <f t="shared" si="7"/>
        <v>2</v>
      </c>
      <c r="BS17" s="39">
        <f t="shared" si="8"/>
        <v>12</v>
      </c>
      <c r="BT17" s="39">
        <f t="shared" si="9"/>
        <v>14</v>
      </c>
      <c r="BU17" s="45">
        <f t="shared" si="10"/>
        <v>0.14285714285714285</v>
      </c>
      <c r="BV17" s="45"/>
    </row>
    <row r="18" spans="1:88" x14ac:dyDescent="0.3">
      <c r="A18" s="2">
        <v>14</v>
      </c>
      <c r="B18" s="3" t="s">
        <v>16</v>
      </c>
      <c r="C18" s="1">
        <v>3</v>
      </c>
      <c r="D18" s="4">
        <v>15</v>
      </c>
      <c r="E18" s="4"/>
      <c r="F18" s="4"/>
      <c r="G18" s="4"/>
      <c r="H18" s="4"/>
      <c r="I18" s="4"/>
      <c r="J18" s="4"/>
      <c r="K18" s="4"/>
      <c r="L18" s="4">
        <v>1</v>
      </c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>
        <v>1</v>
      </c>
      <c r="AB18" s="4">
        <v>2</v>
      </c>
      <c r="AC18" s="4"/>
      <c r="AD18" s="4"/>
      <c r="AE18" s="4"/>
      <c r="AF18" s="4"/>
      <c r="AG18" s="4"/>
      <c r="AH18" s="4"/>
      <c r="AI18" s="9">
        <f t="shared" si="2"/>
        <v>1</v>
      </c>
      <c r="AJ18" s="12">
        <f t="shared" si="3"/>
        <v>3</v>
      </c>
      <c r="AK18" s="9">
        <f t="shared" si="0"/>
        <v>4</v>
      </c>
      <c r="AL18" s="12">
        <f t="shared" si="1"/>
        <v>18</v>
      </c>
      <c r="AM18" s="37"/>
      <c r="AN18" s="37"/>
      <c r="AO18" s="37"/>
      <c r="AP18" s="37"/>
      <c r="AQ18" s="37">
        <v>1</v>
      </c>
      <c r="AR18" s="37">
        <v>2</v>
      </c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>
        <v>3</v>
      </c>
      <c r="BK18" s="37"/>
      <c r="BL18" s="37"/>
      <c r="BM18" s="37"/>
      <c r="BN18" s="37"/>
      <c r="BO18" s="37">
        <f t="shared" si="4"/>
        <v>1</v>
      </c>
      <c r="BP18" s="37">
        <f t="shared" si="5"/>
        <v>5</v>
      </c>
      <c r="BQ18" s="33">
        <f t="shared" si="6"/>
        <v>17.857142857142854</v>
      </c>
      <c r="BR18" s="39">
        <f t="shared" si="7"/>
        <v>5</v>
      </c>
      <c r="BS18" s="39">
        <f t="shared" si="8"/>
        <v>23</v>
      </c>
      <c r="BT18" s="39">
        <f t="shared" si="9"/>
        <v>28</v>
      </c>
      <c r="BU18" s="45">
        <f t="shared" si="10"/>
        <v>0.17857142857142858</v>
      </c>
      <c r="BV18" s="45">
        <f t="shared" si="11"/>
        <v>0.16666666666666666</v>
      </c>
    </row>
    <row r="19" spans="1:88" x14ac:dyDescent="0.3">
      <c r="A19" s="2">
        <v>15</v>
      </c>
      <c r="B19" s="3" t="s">
        <v>17</v>
      </c>
      <c r="C19" s="1">
        <v>0</v>
      </c>
      <c r="D19" s="4">
        <v>26</v>
      </c>
      <c r="E19" s="4"/>
      <c r="F19" s="4"/>
      <c r="G19" s="4"/>
      <c r="H19" s="4"/>
      <c r="I19" s="4"/>
      <c r="J19" s="4"/>
      <c r="K19" s="4"/>
      <c r="L19" s="4">
        <v>1</v>
      </c>
      <c r="M19" s="4"/>
      <c r="N19" s="4"/>
      <c r="O19" s="4">
        <v>2</v>
      </c>
      <c r="P19" s="4">
        <v>1</v>
      </c>
      <c r="Q19" s="4"/>
      <c r="R19" s="4"/>
      <c r="S19" s="4"/>
      <c r="T19" s="4"/>
      <c r="U19" s="4"/>
      <c r="V19" s="22"/>
      <c r="W19" s="4"/>
      <c r="X19" s="4"/>
      <c r="Y19" s="4">
        <v>1</v>
      </c>
      <c r="Z19" s="4"/>
      <c r="AA19" s="4"/>
      <c r="AB19" s="4"/>
      <c r="AC19" s="4"/>
      <c r="AD19" s="4"/>
      <c r="AE19" s="4"/>
      <c r="AF19" s="4"/>
      <c r="AG19" s="4">
        <v>1</v>
      </c>
      <c r="AH19" s="4"/>
      <c r="AI19" s="9">
        <f t="shared" si="2"/>
        <v>4</v>
      </c>
      <c r="AJ19" s="12">
        <f t="shared" si="3"/>
        <v>2</v>
      </c>
      <c r="AK19" s="9">
        <f t="shared" si="0"/>
        <v>4</v>
      </c>
      <c r="AL19" s="12">
        <f t="shared" si="1"/>
        <v>28</v>
      </c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>
        <f t="shared" si="4"/>
        <v>0</v>
      </c>
      <c r="BP19" s="37">
        <f t="shared" si="5"/>
        <v>0</v>
      </c>
      <c r="BQ19" s="38">
        <f t="shared" si="6"/>
        <v>12.5</v>
      </c>
      <c r="BR19" s="39">
        <f t="shared" si="7"/>
        <v>4</v>
      </c>
      <c r="BS19" s="39">
        <f t="shared" si="8"/>
        <v>28</v>
      </c>
      <c r="BT19" s="39">
        <f t="shared" si="9"/>
        <v>32</v>
      </c>
      <c r="BU19" s="45">
        <f t="shared" si="10"/>
        <v>0.125</v>
      </c>
      <c r="BV19" s="45"/>
    </row>
    <row r="20" spans="1:88" x14ac:dyDescent="0.3">
      <c r="A20" s="2">
        <v>16</v>
      </c>
      <c r="B20" s="3" t="s">
        <v>18</v>
      </c>
      <c r="C20" s="1">
        <v>0</v>
      </c>
      <c r="D20" s="4">
        <v>16</v>
      </c>
      <c r="E20" s="4"/>
      <c r="F20" s="4"/>
      <c r="G20" s="4"/>
      <c r="H20" s="4"/>
      <c r="I20" s="4"/>
      <c r="J20" s="4"/>
      <c r="K20" s="4"/>
      <c r="L20" s="4"/>
      <c r="M20" s="4">
        <v>1</v>
      </c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9">
        <f t="shared" si="2"/>
        <v>1</v>
      </c>
      <c r="AJ20" s="12">
        <f t="shared" si="3"/>
        <v>0</v>
      </c>
      <c r="AK20" s="9">
        <f t="shared" si="0"/>
        <v>1</v>
      </c>
      <c r="AL20" s="12">
        <f t="shared" si="1"/>
        <v>16</v>
      </c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>
        <f t="shared" si="4"/>
        <v>0</v>
      </c>
      <c r="BP20" s="37">
        <f t="shared" si="5"/>
        <v>0</v>
      </c>
      <c r="BQ20" s="38">
        <f t="shared" si="6"/>
        <v>5.8823529411764701</v>
      </c>
      <c r="BR20" s="39">
        <f t="shared" si="7"/>
        <v>1</v>
      </c>
      <c r="BS20" s="39">
        <f t="shared" si="8"/>
        <v>16</v>
      </c>
      <c r="BT20" s="39">
        <f t="shared" si="9"/>
        <v>17</v>
      </c>
      <c r="BU20" s="45">
        <f t="shared" si="10"/>
        <v>5.8823529411764705E-2</v>
      </c>
      <c r="BV20" s="45"/>
    </row>
    <row r="21" spans="1:88" x14ac:dyDescent="0.3">
      <c r="A21" s="2">
        <v>17</v>
      </c>
      <c r="B21" s="3" t="s">
        <v>19</v>
      </c>
      <c r="C21" s="1">
        <v>13</v>
      </c>
      <c r="D21" s="4">
        <v>13</v>
      </c>
      <c r="E21" s="4"/>
      <c r="F21" s="4"/>
      <c r="G21" s="4">
        <v>4</v>
      </c>
      <c r="H21" s="4"/>
      <c r="I21" s="4">
        <v>2</v>
      </c>
      <c r="J21" s="4">
        <v>2</v>
      </c>
      <c r="K21" s="4">
        <v>4</v>
      </c>
      <c r="L21" s="4">
        <v>3</v>
      </c>
      <c r="M21" s="4">
        <v>1</v>
      </c>
      <c r="N21" s="4">
        <v>1</v>
      </c>
      <c r="O21" s="4">
        <v>1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9">
        <f t="shared" si="2"/>
        <v>12</v>
      </c>
      <c r="AJ21" s="12">
        <f t="shared" si="3"/>
        <v>6</v>
      </c>
      <c r="AK21" s="9">
        <f t="shared" si="0"/>
        <v>25</v>
      </c>
      <c r="AL21" s="12">
        <f t="shared" si="1"/>
        <v>19</v>
      </c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>
        <v>7</v>
      </c>
      <c r="AY21" s="37"/>
      <c r="AZ21" s="37">
        <v>2</v>
      </c>
      <c r="BA21" s="37"/>
      <c r="BB21" s="37"/>
      <c r="BC21" s="37"/>
      <c r="BD21" s="37"/>
      <c r="BE21" s="37"/>
      <c r="BF21" s="37"/>
      <c r="BG21" s="37">
        <v>2</v>
      </c>
      <c r="BH21" s="37"/>
      <c r="BI21" s="37"/>
      <c r="BJ21" s="37"/>
      <c r="BK21" s="37"/>
      <c r="BL21" s="37"/>
      <c r="BM21" s="37"/>
      <c r="BN21" s="37"/>
      <c r="BO21" s="37">
        <f t="shared" si="4"/>
        <v>2</v>
      </c>
      <c r="BP21" s="37">
        <f t="shared" si="5"/>
        <v>9</v>
      </c>
      <c r="BQ21" s="33">
        <f t="shared" si="6"/>
        <v>49.090909090909086</v>
      </c>
      <c r="BR21" s="39">
        <f t="shared" si="7"/>
        <v>27</v>
      </c>
      <c r="BS21" s="39">
        <f t="shared" si="8"/>
        <v>28</v>
      </c>
      <c r="BT21" s="39">
        <f t="shared" si="9"/>
        <v>55</v>
      </c>
      <c r="BU21" s="45">
        <f t="shared" si="10"/>
        <v>0.49090909090909091</v>
      </c>
      <c r="BV21" s="45">
        <f t="shared" si="11"/>
        <v>0.18181818181818182</v>
      </c>
    </row>
    <row r="22" spans="1:88" x14ac:dyDescent="0.3">
      <c r="A22" s="3"/>
      <c r="B22" s="3" t="s">
        <v>2</v>
      </c>
      <c r="C22" s="1">
        <f>SUM(C5:C21)</f>
        <v>54</v>
      </c>
      <c r="D22" s="1">
        <f>SUM(D5:D21)</f>
        <v>316</v>
      </c>
      <c r="E22" s="1">
        <f>SUM(E5:E21)</f>
        <v>2</v>
      </c>
      <c r="F22" s="1">
        <f>SUM(F5:F21)</f>
        <v>5</v>
      </c>
      <c r="G22" s="1">
        <f>SUM(G5:G21)</f>
        <v>9</v>
      </c>
      <c r="H22" s="1">
        <f t="shared" ref="H22:AJ22" si="12">SUM(H5:H21)</f>
        <v>5</v>
      </c>
      <c r="I22" s="1">
        <f t="shared" si="12"/>
        <v>4</v>
      </c>
      <c r="J22" s="1">
        <f t="shared" si="12"/>
        <v>5</v>
      </c>
      <c r="K22" s="1">
        <f t="shared" si="12"/>
        <v>8</v>
      </c>
      <c r="L22" s="1">
        <f t="shared" si="12"/>
        <v>22</v>
      </c>
      <c r="M22" s="1">
        <f t="shared" si="12"/>
        <v>2</v>
      </c>
      <c r="N22" s="1">
        <f t="shared" si="12"/>
        <v>5</v>
      </c>
      <c r="O22" s="1">
        <f t="shared" si="12"/>
        <v>4</v>
      </c>
      <c r="P22" s="1">
        <f t="shared" si="12"/>
        <v>5</v>
      </c>
      <c r="Q22" s="1">
        <f t="shared" si="12"/>
        <v>2</v>
      </c>
      <c r="R22" s="1">
        <f>SUM(R5:R21)</f>
        <v>12</v>
      </c>
      <c r="S22" s="1">
        <f t="shared" si="12"/>
        <v>1</v>
      </c>
      <c r="T22" s="1">
        <f t="shared" si="12"/>
        <v>0</v>
      </c>
      <c r="U22" s="1">
        <f t="shared" si="12"/>
        <v>0</v>
      </c>
      <c r="V22" s="1">
        <f t="shared" si="12"/>
        <v>1</v>
      </c>
      <c r="W22" s="1">
        <f t="shared" si="12"/>
        <v>0</v>
      </c>
      <c r="X22" s="1">
        <f t="shared" si="12"/>
        <v>1</v>
      </c>
      <c r="Y22" s="1">
        <f t="shared" si="12"/>
        <v>2</v>
      </c>
      <c r="Z22" s="1">
        <f t="shared" si="12"/>
        <v>5</v>
      </c>
      <c r="AA22" s="1">
        <f t="shared" si="12"/>
        <v>1</v>
      </c>
      <c r="AB22" s="1">
        <f t="shared" si="12"/>
        <v>7</v>
      </c>
      <c r="AC22" s="1">
        <f t="shared" si="12"/>
        <v>1</v>
      </c>
      <c r="AD22" s="1">
        <f t="shared" si="12"/>
        <v>5</v>
      </c>
      <c r="AE22" s="1">
        <f t="shared" si="12"/>
        <v>1</v>
      </c>
      <c r="AF22" s="1">
        <f t="shared" si="12"/>
        <v>2</v>
      </c>
      <c r="AG22" s="1">
        <f t="shared" si="12"/>
        <v>3</v>
      </c>
      <c r="AH22" s="1">
        <f t="shared" si="12"/>
        <v>2</v>
      </c>
      <c r="AI22" s="1">
        <f t="shared" si="12"/>
        <v>40</v>
      </c>
      <c r="AJ22" s="1">
        <f t="shared" si="12"/>
        <v>82</v>
      </c>
      <c r="AK22" s="1">
        <f>SUM(AK5:AK21)</f>
        <v>94</v>
      </c>
      <c r="AL22" s="1">
        <f>SUM(AL5:AL21)</f>
        <v>398</v>
      </c>
      <c r="AM22" s="1">
        <f t="shared" ref="AM22:BN22" si="13">SUM(AM5:AM21)</f>
        <v>0</v>
      </c>
      <c r="AN22" s="1">
        <f t="shared" si="13"/>
        <v>1</v>
      </c>
      <c r="AO22" s="1">
        <f t="shared" si="13"/>
        <v>0</v>
      </c>
      <c r="AP22" s="1">
        <f t="shared" si="13"/>
        <v>0</v>
      </c>
      <c r="AQ22" s="1">
        <f t="shared" si="13"/>
        <v>1</v>
      </c>
      <c r="AR22" s="1">
        <f t="shared" si="13"/>
        <v>5</v>
      </c>
      <c r="AS22" s="1">
        <f t="shared" si="13"/>
        <v>0</v>
      </c>
      <c r="AT22" s="1">
        <f t="shared" si="13"/>
        <v>1</v>
      </c>
      <c r="AU22" s="1">
        <f t="shared" si="13"/>
        <v>0</v>
      </c>
      <c r="AV22" s="1">
        <f t="shared" si="13"/>
        <v>0</v>
      </c>
      <c r="AW22" s="1">
        <f t="shared" si="13"/>
        <v>0</v>
      </c>
      <c r="AX22" s="1">
        <f t="shared" si="13"/>
        <v>14</v>
      </c>
      <c r="AY22" s="1">
        <f t="shared" si="13"/>
        <v>0</v>
      </c>
      <c r="AZ22" s="1">
        <f t="shared" si="13"/>
        <v>2</v>
      </c>
      <c r="BA22" s="1">
        <f t="shared" si="13"/>
        <v>1</v>
      </c>
      <c r="BB22" s="1">
        <f t="shared" si="13"/>
        <v>3</v>
      </c>
      <c r="BC22" s="1">
        <f t="shared" si="13"/>
        <v>0</v>
      </c>
      <c r="BD22" s="1">
        <f t="shared" si="13"/>
        <v>1</v>
      </c>
      <c r="BE22" s="1">
        <f t="shared" si="13"/>
        <v>0</v>
      </c>
      <c r="BF22" s="1">
        <f t="shared" si="13"/>
        <v>2</v>
      </c>
      <c r="BG22" s="1">
        <f t="shared" si="13"/>
        <v>2</v>
      </c>
      <c r="BH22" s="1">
        <f t="shared" si="13"/>
        <v>5</v>
      </c>
      <c r="BI22" s="1">
        <f t="shared" si="13"/>
        <v>0</v>
      </c>
      <c r="BJ22" s="1">
        <f t="shared" si="13"/>
        <v>4</v>
      </c>
      <c r="BK22" s="1">
        <f t="shared" si="13"/>
        <v>0</v>
      </c>
      <c r="BL22" s="1">
        <f t="shared" si="13"/>
        <v>1</v>
      </c>
      <c r="BM22" s="1">
        <f t="shared" si="13"/>
        <v>1</v>
      </c>
      <c r="BN22" s="1">
        <f t="shared" si="13"/>
        <v>7</v>
      </c>
      <c r="BO22" s="1">
        <f t="shared" ref="BO22" si="14">SUM(BO5:BO21)</f>
        <v>5</v>
      </c>
      <c r="BP22" s="1">
        <f t="shared" ref="BP22" si="15">SUM(BP5:BP21)</f>
        <v>46</v>
      </c>
      <c r="BQ22" s="38">
        <f t="shared" ref="BQ22" si="16">AI22/(AI22+AJ22)%</f>
        <v>32.786885245901637</v>
      </c>
      <c r="BR22" s="39">
        <f t="shared" si="7"/>
        <v>99</v>
      </c>
      <c r="BS22" s="39">
        <f t="shared" si="8"/>
        <v>444</v>
      </c>
      <c r="BT22" s="39">
        <f t="shared" si="9"/>
        <v>543</v>
      </c>
      <c r="BU22" s="45">
        <f t="shared" si="10"/>
        <v>0.18232044198895028</v>
      </c>
      <c r="BV22" s="45">
        <f t="shared" si="11"/>
        <v>9.8039215686274508E-2</v>
      </c>
    </row>
    <row r="23" spans="1:88" x14ac:dyDescent="0.3"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61" t="s">
        <v>126</v>
      </c>
      <c r="BC23" s="61"/>
      <c r="BD23" s="61"/>
      <c r="BE23" s="61"/>
      <c r="BF23" s="61"/>
      <c r="BG23" s="61"/>
      <c r="BH23" s="61"/>
      <c r="BI23" s="61"/>
      <c r="BJ23" s="61"/>
      <c r="BK23" s="61"/>
      <c r="BL23" s="61"/>
      <c r="BM23" s="61"/>
      <c r="BN23" s="61"/>
      <c r="BO23" s="61"/>
      <c r="BP23" s="61"/>
      <c r="BQ23" s="61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</row>
    <row r="24" spans="1:88" x14ac:dyDescent="0.3"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56" t="s">
        <v>20</v>
      </c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</row>
    <row r="25" spans="1:88" hidden="1" x14ac:dyDescent="0.3">
      <c r="A25" s="7" t="s">
        <v>26</v>
      </c>
    </row>
    <row r="26" spans="1:88" hidden="1" x14ac:dyDescent="0.3">
      <c r="A26" s="7" t="s">
        <v>27</v>
      </c>
      <c r="E26" s="7"/>
      <c r="F26" s="7"/>
    </row>
    <row r="27" spans="1:88" hidden="1" x14ac:dyDescent="0.3">
      <c r="A27" s="7" t="s">
        <v>28</v>
      </c>
      <c r="E27" s="7"/>
      <c r="F27" s="7"/>
    </row>
    <row r="28" spans="1:88" ht="16.2" hidden="1" x14ac:dyDescent="0.35">
      <c r="A28" s="60" t="s">
        <v>29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3" t="s">
        <v>21</v>
      </c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</row>
    <row r="29" spans="1:88" hidden="1" x14ac:dyDescent="0.3">
      <c r="A29" s="59"/>
      <c r="B29" s="59"/>
      <c r="C29" s="59"/>
      <c r="D29" s="59"/>
      <c r="E29" s="59"/>
      <c r="F29" s="59"/>
    </row>
    <row r="34" spans="36:36" x14ac:dyDescent="0.3">
      <c r="AJ34" s="7">
        <f>AI22/93%</f>
        <v>43.01075268817204</v>
      </c>
    </row>
  </sheetData>
  <mergeCells count="42">
    <mergeCell ref="A1:BQ1"/>
    <mergeCell ref="BQ3:BQ4"/>
    <mergeCell ref="U3:V3"/>
    <mergeCell ref="A3:A4"/>
    <mergeCell ref="B3:B4"/>
    <mergeCell ref="C3:D3"/>
    <mergeCell ref="E3:F3"/>
    <mergeCell ref="G3:H3"/>
    <mergeCell ref="I3:J3"/>
    <mergeCell ref="K3:L3"/>
    <mergeCell ref="Q3:R3"/>
    <mergeCell ref="S3:T3"/>
    <mergeCell ref="M3:N3"/>
    <mergeCell ref="O3:P3"/>
    <mergeCell ref="AM3:AN3"/>
    <mergeCell ref="AO3:AP3"/>
    <mergeCell ref="AQ3:AR3"/>
    <mergeCell ref="A29:F29"/>
    <mergeCell ref="AK3:AL3"/>
    <mergeCell ref="AI3:AJ3"/>
    <mergeCell ref="A28:S28"/>
    <mergeCell ref="T28:AI28"/>
    <mergeCell ref="W3:X3"/>
    <mergeCell ref="Y3:Z3"/>
    <mergeCell ref="AA3:AB3"/>
    <mergeCell ref="AC3:AD3"/>
    <mergeCell ref="AE3:AF3"/>
    <mergeCell ref="AG3:AH3"/>
    <mergeCell ref="BB23:BQ23"/>
    <mergeCell ref="BB24:BQ24"/>
    <mergeCell ref="BC3:BD3"/>
    <mergeCell ref="BE3:BF3"/>
    <mergeCell ref="BM3:BN3"/>
    <mergeCell ref="BO3:BP3"/>
    <mergeCell ref="BG3:BH3"/>
    <mergeCell ref="BI3:BJ3"/>
    <mergeCell ref="BK3:BL3"/>
    <mergeCell ref="AS3:AT3"/>
    <mergeCell ref="AU3:AV3"/>
    <mergeCell ref="AW3:AX3"/>
    <mergeCell ref="AY3:AZ3"/>
    <mergeCell ref="BA3:BB3"/>
  </mergeCells>
  <phoneticPr fontId="12" type="noConversion"/>
  <pageMargins left="0" right="0" top="0.35433070866141736" bottom="0.35433070866141736" header="0.31496062992125984" footer="0.31496062992125984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1A42B-8CF3-4247-8A28-2A037BBAD36F}">
  <dimension ref="A1:Z29"/>
  <sheetViews>
    <sheetView zoomScale="76" zoomScaleNormal="76" workbookViewId="0">
      <selection activeCell="C23" sqref="C23"/>
    </sheetView>
  </sheetViews>
  <sheetFormatPr defaultRowHeight="18" x14ac:dyDescent="0.35"/>
  <cols>
    <col min="1" max="1" width="9.88671875" style="16" customWidth="1"/>
    <col min="2" max="2" width="17.33203125" style="16" customWidth="1"/>
    <col min="3" max="3" width="8.5546875" style="26" bestFit="1" customWidth="1"/>
    <col min="4" max="4" width="11.6640625" style="26" customWidth="1"/>
    <col min="5" max="5" width="11.33203125" style="26" bestFit="1" customWidth="1"/>
    <col min="6" max="6" width="9.6640625" style="26" customWidth="1"/>
    <col min="7" max="7" width="14.21875" style="16" bestFit="1" customWidth="1"/>
    <col min="8" max="8" width="18.6640625" style="16" bestFit="1" customWidth="1"/>
    <col min="9" max="9" width="17.21875" style="16" bestFit="1" customWidth="1"/>
    <col min="10" max="10" width="15.88671875" style="16" bestFit="1" customWidth="1"/>
    <col min="11" max="11" width="12.77734375" style="16" customWidth="1"/>
    <col min="12" max="12" width="10.77734375" style="16" bestFit="1" customWidth="1"/>
    <col min="13" max="13" width="6.77734375" style="16" hidden="1" customWidth="1"/>
    <col min="14" max="14" width="8.33203125" style="16" hidden="1" customWidth="1"/>
    <col min="15" max="15" width="5.109375" style="16" hidden="1" customWidth="1"/>
    <col min="16" max="16384" width="8.88671875" style="16"/>
  </cols>
  <sheetData>
    <row r="1" spans="1:15" x14ac:dyDescent="0.35">
      <c r="A1" s="68" t="s">
        <v>108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</row>
    <row r="2" spans="1:15" x14ac:dyDescent="0.35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</row>
    <row r="3" spans="1:15" ht="27" customHeight="1" x14ac:dyDescent="0.35">
      <c r="A3" s="70" t="s">
        <v>0</v>
      </c>
      <c r="B3" s="70" t="s">
        <v>1</v>
      </c>
      <c r="C3" s="70" t="s">
        <v>34</v>
      </c>
      <c r="D3" s="70"/>
      <c r="E3" s="85" t="s">
        <v>113</v>
      </c>
      <c r="F3" s="73" t="s">
        <v>35</v>
      </c>
      <c r="G3" s="69" t="s">
        <v>53</v>
      </c>
      <c r="H3" s="69" t="s">
        <v>54</v>
      </c>
      <c r="I3" s="69" t="s">
        <v>55</v>
      </c>
      <c r="J3" s="69" t="s">
        <v>56</v>
      </c>
      <c r="K3" s="70" t="s">
        <v>36</v>
      </c>
      <c r="L3" s="70" t="s">
        <v>43</v>
      </c>
      <c r="M3" s="64" t="s">
        <v>46</v>
      </c>
      <c r="N3" s="65"/>
      <c r="O3" s="66"/>
    </row>
    <row r="4" spans="1:15" ht="37.200000000000003" customHeight="1" x14ac:dyDescent="0.35">
      <c r="A4" s="70"/>
      <c r="B4" s="70"/>
      <c r="C4" s="25" t="s">
        <v>40</v>
      </c>
      <c r="D4" s="48" t="s">
        <v>136</v>
      </c>
      <c r="E4" s="86"/>
      <c r="F4" s="73"/>
      <c r="G4" s="69"/>
      <c r="H4" s="69"/>
      <c r="I4" s="69"/>
      <c r="J4" s="69"/>
      <c r="K4" s="70"/>
      <c r="L4" s="70"/>
      <c r="M4" s="20" t="s">
        <v>40</v>
      </c>
      <c r="N4" s="20" t="s">
        <v>45</v>
      </c>
      <c r="O4" s="20" t="s">
        <v>23</v>
      </c>
    </row>
    <row r="5" spans="1:15" x14ac:dyDescent="0.35">
      <c r="A5" s="17">
        <v>1</v>
      </c>
      <c r="B5" s="18" t="s">
        <v>3</v>
      </c>
      <c r="C5" s="23" t="s">
        <v>129</v>
      </c>
      <c r="D5" s="23" t="s">
        <v>50</v>
      </c>
      <c r="E5" s="23" t="s">
        <v>49</v>
      </c>
      <c r="F5" s="23"/>
      <c r="G5" s="23"/>
      <c r="H5" s="23"/>
      <c r="I5" s="23"/>
      <c r="J5" s="23" t="s">
        <v>49</v>
      </c>
      <c r="K5" s="23" t="s">
        <v>49</v>
      </c>
      <c r="L5" s="40" t="s">
        <v>106</v>
      </c>
      <c r="M5" s="21">
        <v>9</v>
      </c>
      <c r="N5" s="21">
        <v>4</v>
      </c>
      <c r="O5" s="27">
        <v>4</v>
      </c>
    </row>
    <row r="6" spans="1:15" x14ac:dyDescent="0.35">
      <c r="A6" s="17">
        <v>2</v>
      </c>
      <c r="B6" s="18" t="s">
        <v>4</v>
      </c>
      <c r="C6" s="23" t="s">
        <v>123</v>
      </c>
      <c r="D6" s="23" t="s">
        <v>49</v>
      </c>
      <c r="E6" s="23" t="s">
        <v>49</v>
      </c>
      <c r="F6" s="23" t="s">
        <v>49</v>
      </c>
      <c r="G6" s="23"/>
      <c r="H6" s="23"/>
      <c r="I6" s="23"/>
      <c r="J6" s="23"/>
      <c r="K6" s="42"/>
      <c r="L6" s="40"/>
      <c r="M6" s="21">
        <v>2</v>
      </c>
      <c r="N6" s="21">
        <v>1</v>
      </c>
      <c r="O6" s="27">
        <v>1</v>
      </c>
    </row>
    <row r="7" spans="1:15" x14ac:dyDescent="0.35">
      <c r="A7" s="17">
        <v>3</v>
      </c>
      <c r="B7" s="18" t="s">
        <v>5</v>
      </c>
      <c r="C7" s="23" t="s">
        <v>114</v>
      </c>
      <c r="D7" s="23" t="s">
        <v>49</v>
      </c>
      <c r="E7" s="23" t="s">
        <v>49</v>
      </c>
      <c r="F7" s="23" t="s">
        <v>49</v>
      </c>
      <c r="G7" s="23"/>
      <c r="H7" s="23"/>
      <c r="I7" s="23"/>
      <c r="J7" s="23"/>
      <c r="K7" s="42"/>
      <c r="L7" s="40"/>
      <c r="M7" s="21">
        <v>1</v>
      </c>
      <c r="N7" s="21">
        <v>0</v>
      </c>
      <c r="O7" s="27"/>
    </row>
    <row r="8" spans="1:15" x14ac:dyDescent="0.35">
      <c r="A8" s="17">
        <v>4</v>
      </c>
      <c r="B8" s="18" t="s">
        <v>6</v>
      </c>
      <c r="C8" s="23" t="s">
        <v>117</v>
      </c>
      <c r="D8" s="23" t="s">
        <v>49</v>
      </c>
      <c r="E8" s="23" t="s">
        <v>49</v>
      </c>
      <c r="F8" s="23"/>
      <c r="G8" s="23" t="s">
        <v>49</v>
      </c>
      <c r="H8" s="23"/>
      <c r="I8" s="23"/>
      <c r="J8" s="23"/>
      <c r="K8" s="23" t="s">
        <v>49</v>
      </c>
      <c r="L8" s="40" t="s">
        <v>106</v>
      </c>
      <c r="M8" s="21">
        <v>6</v>
      </c>
      <c r="N8" s="21">
        <v>5</v>
      </c>
      <c r="O8" s="27">
        <v>2</v>
      </c>
    </row>
    <row r="9" spans="1:15" x14ac:dyDescent="0.35">
      <c r="A9" s="17">
        <v>5</v>
      </c>
      <c r="B9" s="18" t="s">
        <v>7</v>
      </c>
      <c r="C9" s="23" t="s">
        <v>130</v>
      </c>
      <c r="D9" s="25" t="s">
        <v>52</v>
      </c>
      <c r="E9" s="23" t="s">
        <v>49</v>
      </c>
      <c r="F9" s="23"/>
      <c r="G9" s="23" t="s">
        <v>49</v>
      </c>
      <c r="H9" s="23"/>
      <c r="I9" s="23"/>
      <c r="J9" s="23" t="s">
        <v>49</v>
      </c>
      <c r="K9" s="23" t="s">
        <v>49</v>
      </c>
      <c r="L9" s="40" t="s">
        <v>106</v>
      </c>
      <c r="M9" s="21">
        <v>16</v>
      </c>
      <c r="N9" s="21">
        <v>8</v>
      </c>
      <c r="O9" s="27">
        <v>1</v>
      </c>
    </row>
    <row r="10" spans="1:15" x14ac:dyDescent="0.35">
      <c r="A10" s="17">
        <v>6</v>
      </c>
      <c r="B10" s="18" t="s">
        <v>8</v>
      </c>
      <c r="C10" s="23" t="s">
        <v>89</v>
      </c>
      <c r="D10" s="23" t="s">
        <v>49</v>
      </c>
      <c r="E10" s="23" t="s">
        <v>49</v>
      </c>
      <c r="F10" s="23" t="s">
        <v>49</v>
      </c>
      <c r="G10" s="23"/>
      <c r="H10" s="23"/>
      <c r="I10" s="23"/>
      <c r="J10" s="23"/>
      <c r="K10" s="42"/>
      <c r="L10" s="40"/>
      <c r="M10" s="21">
        <v>6</v>
      </c>
      <c r="N10" s="21">
        <v>6</v>
      </c>
      <c r="O10" s="27">
        <v>1</v>
      </c>
    </row>
    <row r="11" spans="1:15" x14ac:dyDescent="0.35">
      <c r="A11" s="17">
        <v>7</v>
      </c>
      <c r="B11" s="18" t="s">
        <v>9</v>
      </c>
      <c r="C11" s="23" t="s">
        <v>123</v>
      </c>
      <c r="D11" s="23" t="s">
        <v>49</v>
      </c>
      <c r="E11" s="23" t="s">
        <v>49</v>
      </c>
      <c r="F11" s="23"/>
      <c r="G11" s="23"/>
      <c r="H11" s="23"/>
      <c r="I11" s="23"/>
      <c r="J11" s="23"/>
      <c r="K11" s="23" t="s">
        <v>49</v>
      </c>
      <c r="L11" s="40" t="s">
        <v>106</v>
      </c>
      <c r="M11" s="21">
        <v>0</v>
      </c>
      <c r="N11" s="21">
        <v>0</v>
      </c>
      <c r="O11" s="27"/>
    </row>
    <row r="12" spans="1:15" x14ac:dyDescent="0.35">
      <c r="A12" s="17">
        <v>8</v>
      </c>
      <c r="B12" s="18" t="s">
        <v>10</v>
      </c>
      <c r="C12" s="23" t="s">
        <v>118</v>
      </c>
      <c r="D12" s="23" t="s">
        <v>49</v>
      </c>
      <c r="E12" s="23"/>
      <c r="F12" s="23"/>
      <c r="G12" s="23"/>
      <c r="H12" s="23"/>
      <c r="I12" s="23" t="s">
        <v>49</v>
      </c>
      <c r="J12" s="23"/>
      <c r="K12" s="23" t="s">
        <v>49</v>
      </c>
      <c r="L12" s="40" t="s">
        <v>106</v>
      </c>
      <c r="M12" s="21">
        <v>6</v>
      </c>
      <c r="N12" s="21">
        <v>6</v>
      </c>
      <c r="O12" s="27">
        <v>0</v>
      </c>
    </row>
    <row r="13" spans="1:15" x14ac:dyDescent="0.35">
      <c r="A13" s="17">
        <v>9</v>
      </c>
      <c r="B13" s="18" t="s">
        <v>11</v>
      </c>
      <c r="C13" s="23" t="s">
        <v>131</v>
      </c>
      <c r="D13" s="23" t="s">
        <v>49</v>
      </c>
      <c r="E13" s="23" t="s">
        <v>49</v>
      </c>
      <c r="F13" s="23" t="s">
        <v>49</v>
      </c>
      <c r="G13" s="23" t="s">
        <v>49</v>
      </c>
      <c r="H13" s="23"/>
      <c r="I13" s="23"/>
      <c r="J13" s="23" t="s">
        <v>49</v>
      </c>
      <c r="K13" s="23" t="s">
        <v>49</v>
      </c>
      <c r="L13" s="40" t="s">
        <v>106</v>
      </c>
      <c r="M13" s="21">
        <v>5</v>
      </c>
      <c r="N13" s="21">
        <v>5</v>
      </c>
      <c r="O13" s="27">
        <v>2</v>
      </c>
    </row>
    <row r="14" spans="1:15" x14ac:dyDescent="0.35">
      <c r="A14" s="17">
        <v>10</v>
      </c>
      <c r="B14" s="18" t="s">
        <v>12</v>
      </c>
      <c r="C14" s="23" t="s">
        <v>118</v>
      </c>
      <c r="D14" s="23" t="s">
        <v>49</v>
      </c>
      <c r="E14" s="23" t="s">
        <v>49</v>
      </c>
      <c r="F14" s="23"/>
      <c r="G14" s="23"/>
      <c r="H14" s="23"/>
      <c r="I14" s="23"/>
      <c r="J14" s="23"/>
      <c r="K14" s="23" t="s">
        <v>49</v>
      </c>
      <c r="L14" s="40" t="s">
        <v>106</v>
      </c>
      <c r="M14" s="21">
        <v>1</v>
      </c>
      <c r="N14" s="21">
        <v>0</v>
      </c>
      <c r="O14" s="27"/>
    </row>
    <row r="15" spans="1:15" x14ac:dyDescent="0.35">
      <c r="A15" s="17">
        <v>11</v>
      </c>
      <c r="B15" s="18" t="s">
        <v>13</v>
      </c>
      <c r="C15" s="23" t="s">
        <v>131</v>
      </c>
      <c r="D15" s="23" t="s">
        <v>49</v>
      </c>
      <c r="E15" s="23"/>
      <c r="F15" s="23"/>
      <c r="G15" s="23"/>
      <c r="H15" s="23"/>
      <c r="I15" s="23"/>
      <c r="J15" s="23"/>
      <c r="K15" s="23" t="s">
        <v>49</v>
      </c>
      <c r="L15" s="40" t="s">
        <v>106</v>
      </c>
      <c r="M15" s="21">
        <v>0</v>
      </c>
      <c r="N15" s="21">
        <v>0</v>
      </c>
      <c r="O15" s="27"/>
    </row>
    <row r="16" spans="1:15" x14ac:dyDescent="0.35">
      <c r="A16" s="17">
        <v>12</v>
      </c>
      <c r="B16" s="18" t="s">
        <v>14</v>
      </c>
      <c r="C16" s="23" t="s">
        <v>171</v>
      </c>
      <c r="D16" s="25" t="s">
        <v>52</v>
      </c>
      <c r="E16" s="23"/>
      <c r="F16" s="23"/>
      <c r="G16" s="23"/>
      <c r="H16" s="23"/>
      <c r="I16" s="23"/>
      <c r="J16" s="23"/>
      <c r="K16" s="23" t="s">
        <v>49</v>
      </c>
      <c r="L16" s="40" t="s">
        <v>106</v>
      </c>
      <c r="M16" s="21">
        <v>1</v>
      </c>
      <c r="N16" s="21">
        <v>0</v>
      </c>
      <c r="O16" s="27">
        <v>1</v>
      </c>
    </row>
    <row r="17" spans="1:26" x14ac:dyDescent="0.35">
      <c r="A17" s="17">
        <v>13</v>
      </c>
      <c r="B17" s="18" t="s">
        <v>15</v>
      </c>
      <c r="C17" s="23" t="s">
        <v>114</v>
      </c>
      <c r="D17" s="23" t="s">
        <v>49</v>
      </c>
      <c r="E17" s="23" t="s">
        <v>49</v>
      </c>
      <c r="F17" s="23" t="s">
        <v>49</v>
      </c>
      <c r="G17" s="23"/>
      <c r="H17" s="23"/>
      <c r="I17" s="23"/>
      <c r="J17" s="23" t="s">
        <v>49</v>
      </c>
      <c r="K17" s="42"/>
      <c r="L17" s="40"/>
      <c r="M17" s="21">
        <v>0</v>
      </c>
      <c r="N17" s="21">
        <v>0</v>
      </c>
      <c r="O17" s="27"/>
    </row>
    <row r="18" spans="1:26" x14ac:dyDescent="0.35">
      <c r="A18" s="17">
        <v>14</v>
      </c>
      <c r="B18" s="18" t="s">
        <v>16</v>
      </c>
      <c r="C18" s="25" t="s">
        <v>132</v>
      </c>
      <c r="D18" s="25" t="s">
        <v>52</v>
      </c>
      <c r="E18" s="23" t="s">
        <v>49</v>
      </c>
      <c r="F18" s="23"/>
      <c r="G18" s="23"/>
      <c r="H18" s="23"/>
      <c r="I18" s="23"/>
      <c r="J18" s="23"/>
      <c r="K18" s="23" t="s">
        <v>49</v>
      </c>
      <c r="L18" s="40" t="s">
        <v>106</v>
      </c>
      <c r="M18" s="21">
        <v>8</v>
      </c>
      <c r="N18" s="21">
        <v>8</v>
      </c>
      <c r="O18" s="27">
        <v>1</v>
      </c>
    </row>
    <row r="19" spans="1:26" x14ac:dyDescent="0.35">
      <c r="A19" s="17">
        <v>15</v>
      </c>
      <c r="B19" s="18" t="s">
        <v>17</v>
      </c>
      <c r="C19" s="23" t="s">
        <v>114</v>
      </c>
      <c r="D19" s="23" t="s">
        <v>49</v>
      </c>
      <c r="E19" s="23"/>
      <c r="F19" s="23" t="s">
        <v>49</v>
      </c>
      <c r="G19" s="23"/>
      <c r="H19" s="23"/>
      <c r="I19" s="23"/>
      <c r="J19" s="23" t="s">
        <v>49</v>
      </c>
      <c r="K19" s="23" t="s">
        <v>49</v>
      </c>
      <c r="L19" s="40" t="s">
        <v>106</v>
      </c>
      <c r="M19" s="21">
        <v>1</v>
      </c>
      <c r="N19" s="21">
        <v>1</v>
      </c>
      <c r="O19" s="27">
        <v>0</v>
      </c>
    </row>
    <row r="20" spans="1:26" x14ac:dyDescent="0.35">
      <c r="A20" s="17">
        <v>16</v>
      </c>
      <c r="B20" s="18" t="s">
        <v>18</v>
      </c>
      <c r="C20" s="23" t="s">
        <v>115</v>
      </c>
      <c r="D20" s="23" t="s">
        <v>50</v>
      </c>
      <c r="E20" s="23" t="s">
        <v>49</v>
      </c>
      <c r="F20" s="23"/>
      <c r="G20" s="23"/>
      <c r="H20" s="23"/>
      <c r="I20" s="23"/>
      <c r="J20" s="23"/>
      <c r="K20" s="23" t="s">
        <v>49</v>
      </c>
      <c r="L20" s="40" t="s">
        <v>106</v>
      </c>
      <c r="M20" s="21">
        <v>1</v>
      </c>
      <c r="N20" s="21">
        <v>1</v>
      </c>
      <c r="O20" s="27">
        <v>0</v>
      </c>
    </row>
    <row r="21" spans="1:26" ht="36" x14ac:dyDescent="0.35">
      <c r="A21" s="17">
        <v>17</v>
      </c>
      <c r="B21" s="18" t="s">
        <v>19</v>
      </c>
      <c r="C21" s="23" t="s">
        <v>133</v>
      </c>
      <c r="D21" s="25" t="s">
        <v>137</v>
      </c>
      <c r="E21" s="25" t="s">
        <v>52</v>
      </c>
      <c r="F21" s="23" t="s">
        <v>49</v>
      </c>
      <c r="G21" s="23" t="s">
        <v>49</v>
      </c>
      <c r="H21" s="23"/>
      <c r="I21" s="23"/>
      <c r="J21" s="23"/>
      <c r="K21" s="23" t="s">
        <v>50</v>
      </c>
      <c r="L21" s="41" t="s">
        <v>107</v>
      </c>
      <c r="M21" s="21">
        <v>12</v>
      </c>
      <c r="N21" s="21">
        <v>12</v>
      </c>
      <c r="O21" s="27">
        <v>0</v>
      </c>
    </row>
    <row r="22" spans="1:26" x14ac:dyDescent="0.35">
      <c r="A22" s="17">
        <v>18</v>
      </c>
      <c r="B22" s="18" t="s">
        <v>37</v>
      </c>
      <c r="C22" s="83" t="s">
        <v>44</v>
      </c>
      <c r="D22" s="84"/>
      <c r="E22" s="84"/>
      <c r="F22" s="84"/>
      <c r="G22" s="23" t="s">
        <v>49</v>
      </c>
      <c r="H22" s="23"/>
      <c r="I22" s="23" t="s">
        <v>49</v>
      </c>
      <c r="J22" s="23"/>
      <c r="K22" s="23" t="s">
        <v>65</v>
      </c>
      <c r="L22" s="21" t="s">
        <v>109</v>
      </c>
      <c r="M22" s="21"/>
      <c r="N22" s="21"/>
      <c r="O22" s="27"/>
    </row>
    <row r="23" spans="1:26" x14ac:dyDescent="0.35">
      <c r="A23" s="18"/>
      <c r="B23" s="19" t="s">
        <v>2</v>
      </c>
      <c r="C23" s="25" t="s">
        <v>134</v>
      </c>
      <c r="D23" s="25" t="s">
        <v>172</v>
      </c>
      <c r="E23" s="25" t="s">
        <v>125</v>
      </c>
      <c r="F23" s="25" t="s">
        <v>120</v>
      </c>
      <c r="G23" s="25" t="s">
        <v>119</v>
      </c>
      <c r="H23" s="25">
        <f t="shared" ref="H23" si="0">SUM(H5:H22)</f>
        <v>0</v>
      </c>
      <c r="I23" s="25" t="s">
        <v>50</v>
      </c>
      <c r="J23" s="25" t="s">
        <v>119</v>
      </c>
      <c r="K23" s="43" t="s">
        <v>121</v>
      </c>
      <c r="L23" s="43">
        <v>15</v>
      </c>
      <c r="M23" s="20">
        <f>SUM(M5:M22)</f>
        <v>75</v>
      </c>
      <c r="N23" s="20">
        <f>SUM(N5:N22)</f>
        <v>57</v>
      </c>
      <c r="O23" s="20">
        <f>SUM(O5:O22)</f>
        <v>13</v>
      </c>
    </row>
    <row r="24" spans="1:26" x14ac:dyDescent="0.35">
      <c r="I24" s="61" t="s">
        <v>135</v>
      </c>
      <c r="J24" s="61"/>
      <c r="K24" s="61"/>
      <c r="L24" s="61"/>
      <c r="M24" s="36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</row>
    <row r="25" spans="1:26" x14ac:dyDescent="0.35">
      <c r="I25" s="87" t="s">
        <v>111</v>
      </c>
      <c r="J25" s="87"/>
      <c r="K25" s="87"/>
      <c r="L25" s="87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x14ac:dyDescent="0.35">
      <c r="I26" s="87" t="s">
        <v>112</v>
      </c>
      <c r="J26" s="87"/>
      <c r="K26" s="87"/>
      <c r="L26" s="87"/>
    </row>
    <row r="27" spans="1:26" ht="40.200000000000003" customHeight="1" x14ac:dyDescent="0.35"/>
    <row r="29" spans="1:26" x14ac:dyDescent="0.35">
      <c r="I29" s="68" t="s">
        <v>110</v>
      </c>
      <c r="J29" s="68"/>
      <c r="K29" s="68"/>
      <c r="L29" s="68"/>
    </row>
  </sheetData>
  <mergeCells count="19">
    <mergeCell ref="I29:L29"/>
    <mergeCell ref="I26:L26"/>
    <mergeCell ref="I24:L24"/>
    <mergeCell ref="I25:L25"/>
    <mergeCell ref="K3:K4"/>
    <mergeCell ref="L3:L4"/>
    <mergeCell ref="M3:O3"/>
    <mergeCell ref="C22:F22"/>
    <mergeCell ref="A1:O1"/>
    <mergeCell ref="A2:O2"/>
    <mergeCell ref="A3:A4"/>
    <mergeCell ref="B3:B4"/>
    <mergeCell ref="C3:D3"/>
    <mergeCell ref="F3:F4"/>
    <mergeCell ref="G3:G4"/>
    <mergeCell ref="H3:H4"/>
    <mergeCell ref="I3:I4"/>
    <mergeCell ref="J3:J4"/>
    <mergeCell ref="E3:E4"/>
  </mergeCells>
  <phoneticPr fontId="12" type="noConversion"/>
  <pageMargins left="0.11811023622047245" right="0" top="0.15748031496062992" bottom="0" header="0.31496062992125984" footer="0.31496062992125984"/>
  <pageSetup paperSize="9" scale="9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8AF86-E2FE-4F6F-9EA1-23BF0A2BD86E}">
  <dimension ref="A1:L23"/>
  <sheetViews>
    <sheetView zoomScale="72" zoomScaleNormal="72" workbookViewId="0">
      <selection activeCell="Z26" sqref="Z26"/>
    </sheetView>
  </sheetViews>
  <sheetFormatPr defaultRowHeight="14.4" x14ac:dyDescent="0.3"/>
  <cols>
    <col min="2" max="2" width="14.77734375" bestFit="1" customWidth="1"/>
    <col min="3" max="3" width="13.77734375" customWidth="1"/>
    <col min="4" max="4" width="11.5546875" customWidth="1"/>
    <col min="5" max="5" width="10.5546875" customWidth="1"/>
    <col min="6" max="6" width="12.109375" customWidth="1"/>
    <col min="7" max="7" width="11.21875" customWidth="1"/>
    <col min="8" max="8" width="16.21875" customWidth="1"/>
    <col min="12" max="12" width="10.88671875" customWidth="1"/>
  </cols>
  <sheetData>
    <row r="1" spans="1:12" ht="17.399999999999999" x14ac:dyDescent="0.3">
      <c r="A1" s="68" t="s">
        <v>138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2" ht="18" x14ac:dyDescent="0.35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</row>
    <row r="3" spans="1:12" ht="41.4" customHeight="1" x14ac:dyDescent="0.3">
      <c r="A3" s="70" t="s">
        <v>0</v>
      </c>
      <c r="B3" s="70" t="s">
        <v>1</v>
      </c>
      <c r="C3" s="70" t="s">
        <v>34</v>
      </c>
      <c r="D3" s="70"/>
      <c r="E3" s="91" t="s">
        <v>72</v>
      </c>
      <c r="F3" s="93" t="s">
        <v>167</v>
      </c>
      <c r="G3" s="69" t="s">
        <v>53</v>
      </c>
      <c r="H3" s="69" t="s">
        <v>54</v>
      </c>
      <c r="I3" s="69" t="s">
        <v>55</v>
      </c>
      <c r="J3" s="69" t="s">
        <v>56</v>
      </c>
      <c r="K3" s="88" t="s">
        <v>162</v>
      </c>
      <c r="L3" s="70" t="s">
        <v>43</v>
      </c>
    </row>
    <row r="4" spans="1:12" ht="48" customHeight="1" x14ac:dyDescent="0.3">
      <c r="A4" s="70"/>
      <c r="B4" s="70"/>
      <c r="C4" s="50" t="s">
        <v>40</v>
      </c>
      <c r="D4" s="49" t="s">
        <v>158</v>
      </c>
      <c r="E4" s="92"/>
      <c r="F4" s="73"/>
      <c r="G4" s="69"/>
      <c r="H4" s="69"/>
      <c r="I4" s="69"/>
      <c r="J4" s="69"/>
      <c r="K4" s="89"/>
      <c r="L4" s="70"/>
    </row>
    <row r="5" spans="1:12" ht="18" x14ac:dyDescent="0.3">
      <c r="A5" s="17">
        <v>1</v>
      </c>
      <c r="B5" s="18" t="s">
        <v>3</v>
      </c>
      <c r="C5" s="23" t="s">
        <v>139</v>
      </c>
      <c r="D5" s="23" t="s">
        <v>154</v>
      </c>
      <c r="E5" s="25" t="s">
        <v>58</v>
      </c>
      <c r="F5" s="25" t="s">
        <v>58</v>
      </c>
      <c r="G5" s="23"/>
      <c r="H5" s="21"/>
      <c r="I5" s="21"/>
      <c r="J5" s="23" t="s">
        <v>50</v>
      </c>
      <c r="K5" s="23" t="s">
        <v>50</v>
      </c>
      <c r="L5" s="21" t="s">
        <v>163</v>
      </c>
    </row>
    <row r="6" spans="1:12" ht="18" x14ac:dyDescent="0.3">
      <c r="A6" s="17">
        <v>2</v>
      </c>
      <c r="B6" s="18" t="s">
        <v>4</v>
      </c>
      <c r="C6" s="23" t="s">
        <v>140</v>
      </c>
      <c r="D6" s="23" t="s">
        <v>65</v>
      </c>
      <c r="E6" s="23" t="s">
        <v>49</v>
      </c>
      <c r="F6" s="23" t="s">
        <v>49</v>
      </c>
      <c r="G6" s="23"/>
      <c r="H6" s="21"/>
      <c r="I6" s="21"/>
      <c r="J6" s="21"/>
      <c r="K6" s="42"/>
      <c r="L6" s="21"/>
    </row>
    <row r="7" spans="1:12" ht="18" x14ac:dyDescent="0.3">
      <c r="A7" s="17">
        <v>3</v>
      </c>
      <c r="B7" s="18" t="s">
        <v>5</v>
      </c>
      <c r="C7" s="23" t="s">
        <v>141</v>
      </c>
      <c r="D7" s="23" t="s">
        <v>50</v>
      </c>
      <c r="E7" s="23" t="s">
        <v>49</v>
      </c>
      <c r="F7" s="23" t="s">
        <v>49</v>
      </c>
      <c r="G7" s="23"/>
      <c r="H7" s="21"/>
      <c r="I7" s="21"/>
      <c r="J7" s="21"/>
      <c r="K7" s="42"/>
      <c r="L7" s="21"/>
    </row>
    <row r="8" spans="1:12" ht="18" x14ac:dyDescent="0.3">
      <c r="A8" s="17">
        <v>4</v>
      </c>
      <c r="B8" s="18" t="s">
        <v>6</v>
      </c>
      <c r="C8" s="23" t="s">
        <v>142</v>
      </c>
      <c r="D8" s="23" t="s">
        <v>65</v>
      </c>
      <c r="E8" s="23" t="s">
        <v>50</v>
      </c>
      <c r="F8" s="23" t="s">
        <v>49</v>
      </c>
      <c r="G8" s="23" t="s">
        <v>50</v>
      </c>
      <c r="H8" s="23" t="s">
        <v>49</v>
      </c>
      <c r="I8" s="21"/>
      <c r="J8" s="21"/>
      <c r="K8" s="23" t="s">
        <v>50</v>
      </c>
      <c r="L8" s="21" t="s">
        <v>163</v>
      </c>
    </row>
    <row r="9" spans="1:12" ht="18" x14ac:dyDescent="0.3">
      <c r="A9" s="17">
        <v>5</v>
      </c>
      <c r="B9" s="18" t="s">
        <v>7</v>
      </c>
      <c r="C9" s="23" t="s">
        <v>143</v>
      </c>
      <c r="D9" s="25" t="s">
        <v>62</v>
      </c>
      <c r="E9" s="23" t="s">
        <v>65</v>
      </c>
      <c r="F9" s="25" t="s">
        <v>52</v>
      </c>
      <c r="G9" s="23" t="s">
        <v>50</v>
      </c>
      <c r="H9" s="23" t="s">
        <v>49</v>
      </c>
      <c r="I9" s="21"/>
      <c r="J9" s="23" t="s">
        <v>50</v>
      </c>
      <c r="K9" s="23" t="s">
        <v>65</v>
      </c>
      <c r="L9" s="21" t="s">
        <v>57</v>
      </c>
    </row>
    <row r="10" spans="1:12" ht="18" x14ac:dyDescent="0.3">
      <c r="A10" s="17">
        <v>6</v>
      </c>
      <c r="B10" s="18" t="s">
        <v>8</v>
      </c>
      <c r="C10" s="23" t="s">
        <v>144</v>
      </c>
      <c r="D10" s="25" t="s">
        <v>58</v>
      </c>
      <c r="E10" s="23" t="s">
        <v>50</v>
      </c>
      <c r="F10" s="23" t="s">
        <v>50</v>
      </c>
      <c r="G10" s="23"/>
      <c r="H10" s="25"/>
      <c r="I10" s="21"/>
      <c r="J10" s="21"/>
      <c r="K10" s="25" t="s">
        <v>52</v>
      </c>
      <c r="L10" s="21"/>
    </row>
    <row r="11" spans="1:12" ht="18" x14ac:dyDescent="0.3">
      <c r="A11" s="17">
        <v>7</v>
      </c>
      <c r="B11" s="18" t="s">
        <v>9</v>
      </c>
      <c r="C11" s="23" t="s">
        <v>145</v>
      </c>
      <c r="D11" s="23" t="s">
        <v>50</v>
      </c>
      <c r="E11" s="23" t="s">
        <v>65</v>
      </c>
      <c r="F11" s="25" t="s">
        <v>52</v>
      </c>
      <c r="G11" s="23"/>
      <c r="H11" s="21"/>
      <c r="I11" s="21"/>
      <c r="J11" s="21"/>
      <c r="K11" s="23" t="s">
        <v>50</v>
      </c>
      <c r="L11" s="21" t="s">
        <v>57</v>
      </c>
    </row>
    <row r="12" spans="1:12" ht="18" x14ac:dyDescent="0.3">
      <c r="A12" s="17">
        <v>8</v>
      </c>
      <c r="B12" s="18" t="s">
        <v>10</v>
      </c>
      <c r="C12" s="25" t="s">
        <v>90</v>
      </c>
      <c r="D12" s="23" t="s">
        <v>131</v>
      </c>
      <c r="E12" s="25" t="s">
        <v>52</v>
      </c>
      <c r="F12" s="25" t="s">
        <v>52</v>
      </c>
      <c r="G12" s="23"/>
      <c r="H12" s="21"/>
      <c r="I12" s="23" t="s">
        <v>49</v>
      </c>
      <c r="J12" s="21"/>
      <c r="K12" s="23" t="s">
        <v>50</v>
      </c>
      <c r="L12" s="21" t="s">
        <v>163</v>
      </c>
    </row>
    <row r="13" spans="1:12" ht="18" x14ac:dyDescent="0.3">
      <c r="A13" s="17">
        <v>9</v>
      </c>
      <c r="B13" s="18" t="s">
        <v>11</v>
      </c>
      <c r="C13" s="25" t="s">
        <v>146</v>
      </c>
      <c r="D13" s="23" t="s">
        <v>131</v>
      </c>
      <c r="E13" s="23" t="s">
        <v>49</v>
      </c>
      <c r="F13" s="23" t="s">
        <v>49</v>
      </c>
      <c r="G13" s="23" t="s">
        <v>49</v>
      </c>
      <c r="H13" s="21"/>
      <c r="I13" s="21"/>
      <c r="J13" s="23" t="s">
        <v>49</v>
      </c>
      <c r="K13" s="23" t="s">
        <v>50</v>
      </c>
      <c r="L13" s="21" t="s">
        <v>57</v>
      </c>
    </row>
    <row r="14" spans="1:12" ht="18" x14ac:dyDescent="0.3">
      <c r="A14" s="17">
        <v>10</v>
      </c>
      <c r="B14" s="18" t="s">
        <v>12</v>
      </c>
      <c r="C14" s="23" t="s">
        <v>147</v>
      </c>
      <c r="D14" s="23" t="s">
        <v>131</v>
      </c>
      <c r="E14" s="23" t="s">
        <v>65</v>
      </c>
      <c r="F14" s="25" t="s">
        <v>52</v>
      </c>
      <c r="G14" s="23"/>
      <c r="H14" s="21"/>
      <c r="I14" s="21"/>
      <c r="J14" s="21"/>
      <c r="K14" s="23" t="s">
        <v>50</v>
      </c>
      <c r="L14" s="21" t="s">
        <v>57</v>
      </c>
    </row>
    <row r="15" spans="1:12" ht="18" x14ac:dyDescent="0.3">
      <c r="A15" s="17">
        <v>11</v>
      </c>
      <c r="B15" s="18" t="s">
        <v>13</v>
      </c>
      <c r="C15" s="23" t="s">
        <v>148</v>
      </c>
      <c r="D15" s="23" t="s">
        <v>65</v>
      </c>
      <c r="E15" s="23"/>
      <c r="F15" s="23"/>
      <c r="G15" s="23"/>
      <c r="H15" s="21"/>
      <c r="I15" s="21"/>
      <c r="J15" s="21"/>
      <c r="K15" s="23" t="s">
        <v>50</v>
      </c>
      <c r="L15" s="21" t="s">
        <v>57</v>
      </c>
    </row>
    <row r="16" spans="1:12" ht="18" x14ac:dyDescent="0.3">
      <c r="A16" s="17">
        <v>12</v>
      </c>
      <c r="B16" s="18" t="s">
        <v>14</v>
      </c>
      <c r="C16" s="23" t="s">
        <v>149</v>
      </c>
      <c r="D16" s="23" t="s">
        <v>66</v>
      </c>
      <c r="E16" s="25" t="s">
        <v>52</v>
      </c>
      <c r="F16" s="25" t="s">
        <v>52</v>
      </c>
      <c r="G16" s="23"/>
      <c r="H16" s="21"/>
      <c r="I16" s="21"/>
      <c r="J16" s="21"/>
      <c r="K16" s="23" t="s">
        <v>50</v>
      </c>
      <c r="L16" s="21" t="s">
        <v>57</v>
      </c>
    </row>
    <row r="17" spans="1:12" ht="18" x14ac:dyDescent="0.3">
      <c r="A17" s="17">
        <v>13</v>
      </c>
      <c r="B17" s="18" t="s">
        <v>15</v>
      </c>
      <c r="C17" s="23" t="s">
        <v>150</v>
      </c>
      <c r="D17" s="23" t="s">
        <v>65</v>
      </c>
      <c r="E17" s="23" t="s">
        <v>49</v>
      </c>
      <c r="F17" s="23" t="s">
        <v>49</v>
      </c>
      <c r="G17" s="23"/>
      <c r="H17" s="25" t="s">
        <v>52</v>
      </c>
      <c r="I17" s="21"/>
      <c r="J17" s="23" t="s">
        <v>50</v>
      </c>
      <c r="K17" s="42"/>
      <c r="L17" s="21"/>
    </row>
    <row r="18" spans="1:12" ht="18" x14ac:dyDescent="0.3">
      <c r="A18" s="17">
        <v>14</v>
      </c>
      <c r="B18" s="18" t="s">
        <v>16</v>
      </c>
      <c r="C18" s="25" t="s">
        <v>97</v>
      </c>
      <c r="D18" s="25" t="s">
        <v>58</v>
      </c>
      <c r="E18" s="23" t="s">
        <v>65</v>
      </c>
      <c r="F18" s="25" t="s">
        <v>52</v>
      </c>
      <c r="G18" s="23"/>
      <c r="H18" s="25" t="s">
        <v>52</v>
      </c>
      <c r="I18" s="21"/>
      <c r="J18" s="21"/>
      <c r="K18" s="23" t="s">
        <v>50</v>
      </c>
      <c r="L18" s="21" t="s">
        <v>57</v>
      </c>
    </row>
    <row r="19" spans="1:12" ht="18" x14ac:dyDescent="0.3">
      <c r="A19" s="17">
        <v>15</v>
      </c>
      <c r="B19" s="18" t="s">
        <v>17</v>
      </c>
      <c r="C19" s="23" t="s">
        <v>122</v>
      </c>
      <c r="D19" s="23" t="s">
        <v>155</v>
      </c>
      <c r="E19" s="25" t="s">
        <v>52</v>
      </c>
      <c r="F19" s="25" t="s">
        <v>65</v>
      </c>
      <c r="G19" s="23"/>
      <c r="H19" s="21"/>
      <c r="I19" s="21"/>
      <c r="J19" s="23" t="s">
        <v>50</v>
      </c>
      <c r="K19" s="23" t="s">
        <v>50</v>
      </c>
      <c r="L19" s="21" t="s">
        <v>57</v>
      </c>
    </row>
    <row r="20" spans="1:12" ht="18" x14ac:dyDescent="0.3">
      <c r="A20" s="17">
        <v>16</v>
      </c>
      <c r="B20" s="18" t="s">
        <v>18</v>
      </c>
      <c r="C20" s="23" t="s">
        <v>151</v>
      </c>
      <c r="D20" s="23" t="s">
        <v>116</v>
      </c>
      <c r="E20" s="23" t="s">
        <v>49</v>
      </c>
      <c r="F20" s="23"/>
      <c r="G20" s="23"/>
      <c r="H20" s="21"/>
      <c r="I20" s="21"/>
      <c r="J20" s="21"/>
      <c r="K20" s="23" t="s">
        <v>50</v>
      </c>
      <c r="L20" s="21" t="s">
        <v>57</v>
      </c>
    </row>
    <row r="21" spans="1:12" ht="36" x14ac:dyDescent="0.3">
      <c r="A21" s="17">
        <v>17</v>
      </c>
      <c r="B21" s="18" t="s">
        <v>19</v>
      </c>
      <c r="C21" s="23" t="s">
        <v>152</v>
      </c>
      <c r="D21" s="25" t="s">
        <v>156</v>
      </c>
      <c r="E21" s="25" t="s">
        <v>131</v>
      </c>
      <c r="F21" s="23" t="s">
        <v>131</v>
      </c>
      <c r="G21" s="23" t="s">
        <v>50</v>
      </c>
      <c r="H21" s="21"/>
      <c r="I21" s="21"/>
      <c r="J21" s="21"/>
      <c r="K21" s="23" t="s">
        <v>51</v>
      </c>
      <c r="L21" s="51" t="s">
        <v>164</v>
      </c>
    </row>
    <row r="22" spans="1:12" ht="18" x14ac:dyDescent="0.3">
      <c r="A22" s="17">
        <v>18</v>
      </c>
      <c r="B22" s="18" t="s">
        <v>37</v>
      </c>
      <c r="C22" s="90"/>
      <c r="D22" s="84"/>
      <c r="E22" s="84"/>
      <c r="F22" s="47"/>
      <c r="G22" s="23" t="s">
        <v>50</v>
      </c>
      <c r="H22" s="25" t="s">
        <v>52</v>
      </c>
      <c r="I22" s="23" t="s">
        <v>49</v>
      </c>
      <c r="J22" s="21"/>
      <c r="K22" s="25" t="s">
        <v>89</v>
      </c>
      <c r="L22" s="21" t="s">
        <v>165</v>
      </c>
    </row>
    <row r="23" spans="1:12" ht="18" x14ac:dyDescent="0.3">
      <c r="A23" s="18"/>
      <c r="B23" s="19" t="s">
        <v>2</v>
      </c>
      <c r="C23" s="25" t="s">
        <v>153</v>
      </c>
      <c r="D23" s="25" t="s">
        <v>157</v>
      </c>
      <c r="E23" s="25" t="s">
        <v>159</v>
      </c>
      <c r="F23" s="25" t="s">
        <v>133</v>
      </c>
      <c r="G23" s="25" t="s">
        <v>160</v>
      </c>
      <c r="H23" s="25" t="s">
        <v>101</v>
      </c>
      <c r="I23" s="20" t="s">
        <v>50</v>
      </c>
      <c r="J23" s="20" t="s">
        <v>160</v>
      </c>
      <c r="K23" s="23" t="s">
        <v>161</v>
      </c>
      <c r="L23" s="25" t="s">
        <v>166</v>
      </c>
    </row>
  </sheetData>
  <mergeCells count="14">
    <mergeCell ref="L3:L4"/>
    <mergeCell ref="C22:E22"/>
    <mergeCell ref="E3:E4"/>
    <mergeCell ref="F3:F4"/>
    <mergeCell ref="A1:K1"/>
    <mergeCell ref="A2:K2"/>
    <mergeCell ref="A3:A4"/>
    <mergeCell ref="B3:B4"/>
    <mergeCell ref="C3:D3"/>
    <mergeCell ref="G3:G4"/>
    <mergeCell ref="H3:H4"/>
    <mergeCell ref="I3:I4"/>
    <mergeCell ref="J3:J4"/>
    <mergeCell ref="K3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Sheet1</vt:lpstr>
      <vt:lpstr>Sheet2</vt:lpstr>
      <vt:lpstr>Sheet6</vt:lpstr>
      <vt:lpstr>Sheet9</vt:lpstr>
      <vt:lpstr>Sheet7</vt:lpstr>
      <vt:lpstr>Sheet4</vt:lpstr>
      <vt:lpstr>Sheet3</vt:lpstr>
      <vt:lpstr>Sheet5</vt:lpstr>
      <vt:lpstr>Sheet8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BẠCH LIÊN HOA</dc:creator>
  <cp:lastModifiedBy>BẠCH LIÊN HOA</cp:lastModifiedBy>
  <cp:lastPrinted>2024-12-09T03:18:15Z</cp:lastPrinted>
  <dcterms:created xsi:type="dcterms:W3CDTF">2024-11-01T14:14:56Z</dcterms:created>
  <dcterms:modified xsi:type="dcterms:W3CDTF">2024-12-14T14:28:09Z</dcterms:modified>
</cp:coreProperties>
</file>